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10455" yWindow="120" windowWidth="19155" windowHeight="12960"/>
  </bookViews>
  <sheets>
    <sheet name="полний   " sheetId="25" r:id="rId1"/>
  </sheets>
  <definedNames>
    <definedName name="Excel_BuiltIn_Print_Titles" localSheetId="0">'полний   '!$9:$9</definedName>
    <definedName name="Z_96E2A35E_4A48_419F_9E38_8CEFA5D27C66_.wvu.PrintArea" localSheetId="0">'полний   '!$A$1:$J$204</definedName>
    <definedName name="Z_96E2A35E_4A48_419F_9E38_8CEFA5D27C66_.wvu.PrintTitles" localSheetId="0">'полний   '!$9:$9</definedName>
    <definedName name="Z_96E2A35E_4A48_419F_9E38_8CEFA5D27C66_.wvu.Rows" localSheetId="0">'полний   '!#REF!</definedName>
    <definedName name="Z_ABBD498D_3D2F_4E62_985A_EF1DC4D9DC47_.wvu.PrintArea" localSheetId="0">'полний   '!$A$1:$J$204</definedName>
    <definedName name="Z_ABBD498D_3D2F_4E62_985A_EF1DC4D9DC47_.wvu.PrintTitles" localSheetId="0">'полний   '!$9:$9</definedName>
    <definedName name="Z_ABBD498D_3D2F_4E62_985A_EF1DC4D9DC47_.wvu.Rows" localSheetId="0">'полний   '!#REF!</definedName>
    <definedName name="Z_E02D48B6_D0D9_4E6E_B70D_8E13580A6528_.wvu.PrintArea" localSheetId="0">'полний   '!$A$1:$J$204</definedName>
    <definedName name="Z_E02D48B6_D0D9_4E6E_B70D_8E13580A6528_.wvu.PrintTitles" localSheetId="0">'полний   '!$9:$9</definedName>
    <definedName name="Z_E02D48B6_D0D9_4E6E_B70D_8E13580A6528_.wvu.Rows" localSheetId="0">'полний   '!#REF!</definedName>
    <definedName name="_xlnm.Print_Titles" localSheetId="0">'полний   '!$7:$9</definedName>
    <definedName name="_xlnm.Print_Area" localSheetId="0">'полний   '!$A$1:$J$206</definedName>
  </definedNames>
  <calcPr calcId="145621"/>
</workbook>
</file>

<file path=xl/calcChain.xml><?xml version="1.0" encoding="utf-8"?>
<calcChain xmlns="http://schemas.openxmlformats.org/spreadsheetml/2006/main">
  <c r="H145" i="25" l="1"/>
  <c r="H144" i="25" s="1"/>
  <c r="J146" i="25"/>
  <c r="I146" i="25"/>
  <c r="G149" i="25"/>
  <c r="I46" i="25"/>
  <c r="I35" i="25"/>
  <c r="I34" i="25" s="1"/>
  <c r="I32" i="25" s="1"/>
  <c r="J46" i="25"/>
  <c r="J35" i="25"/>
  <c r="J34" i="25" s="1"/>
  <c r="J32" i="25" s="1"/>
  <c r="H46" i="25"/>
  <c r="G46" i="25"/>
  <c r="H44" i="25"/>
  <c r="G44" i="25"/>
  <c r="I181" i="25"/>
  <c r="J181" i="25"/>
  <c r="J180" i="25" s="1"/>
  <c r="J178" i="25" s="1"/>
  <c r="J151" i="25"/>
  <c r="J145" i="25"/>
  <c r="J144" i="25" s="1"/>
  <c r="I151" i="25"/>
  <c r="G151" i="25" s="1"/>
  <c r="I102" i="25"/>
  <c r="I101" i="25" s="1"/>
  <c r="I92" i="25" s="1"/>
  <c r="J102" i="25"/>
  <c r="J101" i="25" s="1"/>
  <c r="J92" i="25" s="1"/>
  <c r="I78" i="25"/>
  <c r="I77" i="25" s="1"/>
  <c r="I75" i="25" s="1"/>
  <c r="J78" i="25"/>
  <c r="J77" i="25"/>
  <c r="J75" i="25" s="1"/>
  <c r="I72" i="25"/>
  <c r="I71" i="25" s="1"/>
  <c r="I69" i="25" s="1"/>
  <c r="J72" i="25"/>
  <c r="J71" i="25"/>
  <c r="J69" i="25" s="1"/>
  <c r="I15" i="25"/>
  <c r="I13" i="25" s="1"/>
  <c r="I12" i="25" s="1"/>
  <c r="I10" i="25" s="1"/>
  <c r="J15" i="25"/>
  <c r="J13" i="25" s="1"/>
  <c r="J12" i="25" s="1"/>
  <c r="J10" i="25" s="1"/>
  <c r="H15" i="25"/>
  <c r="G15" i="25" s="1"/>
  <c r="G203" i="25"/>
  <c r="H202" i="25"/>
  <c r="G202" i="25"/>
  <c r="G201" i="25"/>
  <c r="H200" i="25"/>
  <c r="G200" i="25" s="1"/>
  <c r="G195" i="25"/>
  <c r="H194" i="25"/>
  <c r="G194" i="25"/>
  <c r="G193" i="25"/>
  <c r="H192" i="25"/>
  <c r="H187" i="25" s="1"/>
  <c r="G191" i="25"/>
  <c r="H190" i="25"/>
  <c r="G190" i="25"/>
  <c r="G189" i="25"/>
  <c r="H188" i="25"/>
  <c r="G188" i="25" s="1"/>
  <c r="J187" i="25"/>
  <c r="I187" i="25"/>
  <c r="G185" i="25"/>
  <c r="G183" i="25"/>
  <c r="H182" i="25"/>
  <c r="H181" i="25" s="1"/>
  <c r="I180" i="25"/>
  <c r="I178" i="25" s="1"/>
  <c r="G179" i="25"/>
  <c r="G177" i="25"/>
  <c r="G176" i="25"/>
  <c r="G175" i="25"/>
  <c r="G174" i="25"/>
  <c r="J173" i="25"/>
  <c r="J172" i="25"/>
  <c r="J166" i="25" s="1"/>
  <c r="I173" i="25"/>
  <c r="I172" i="25" s="1"/>
  <c r="H173" i="25"/>
  <c r="G173" i="25" s="1"/>
  <c r="G171" i="25"/>
  <c r="G170" i="25"/>
  <c r="J169" i="25"/>
  <c r="J168" i="25" s="1"/>
  <c r="I169" i="25"/>
  <c r="I168" i="25" s="1"/>
  <c r="H169" i="25"/>
  <c r="G169" i="25" s="1"/>
  <c r="G165" i="25"/>
  <c r="H164" i="25"/>
  <c r="G164" i="25"/>
  <c r="J163" i="25"/>
  <c r="J162" i="25"/>
  <c r="J160" i="25" s="1"/>
  <c r="I163" i="25"/>
  <c r="I162" i="25" s="1"/>
  <c r="I160" i="25" s="1"/>
  <c r="G161" i="25"/>
  <c r="G159" i="25"/>
  <c r="J158" i="25"/>
  <c r="J157" i="25"/>
  <c r="I158" i="25"/>
  <c r="H158" i="25"/>
  <c r="H157" i="25" s="1"/>
  <c r="G157" i="25" s="1"/>
  <c r="G156" i="25"/>
  <c r="G155" i="25"/>
  <c r="G154" i="25"/>
  <c r="G153" i="25"/>
  <c r="G152" i="25"/>
  <c r="G150" i="25"/>
  <c r="G148" i="25"/>
  <c r="G147" i="25"/>
  <c r="G143" i="25"/>
  <c r="I142" i="25"/>
  <c r="G142" i="25"/>
  <c r="G141" i="25"/>
  <c r="I140" i="25"/>
  <c r="G140" i="25" s="1"/>
  <c r="G139" i="25"/>
  <c r="G138" i="25"/>
  <c r="J137" i="25"/>
  <c r="J134" i="25" s="1"/>
  <c r="J133" i="25" s="1"/>
  <c r="J131" i="25" s="1"/>
  <c r="I137" i="25"/>
  <c r="G137" i="25"/>
  <c r="G136" i="25"/>
  <c r="H135" i="25"/>
  <c r="H134" i="25" s="1"/>
  <c r="G132" i="25"/>
  <c r="G130" i="25"/>
  <c r="J129" i="25"/>
  <c r="J128" i="25"/>
  <c r="J126" i="25" s="1"/>
  <c r="I129" i="25"/>
  <c r="I128" i="25" s="1"/>
  <c r="H129" i="25"/>
  <c r="H128" i="25"/>
  <c r="G127" i="25"/>
  <c r="G125" i="25"/>
  <c r="J124" i="25"/>
  <c r="J123" i="25"/>
  <c r="J121" i="25" s="1"/>
  <c r="I124" i="25"/>
  <c r="I123" i="25" s="1"/>
  <c r="H124" i="25"/>
  <c r="G122" i="25"/>
  <c r="G120" i="25"/>
  <c r="J119" i="25"/>
  <c r="J118" i="25" s="1"/>
  <c r="J116" i="25" s="1"/>
  <c r="I119" i="25"/>
  <c r="I118" i="25"/>
  <c r="I116" i="25" s="1"/>
  <c r="H119" i="25"/>
  <c r="G119" i="25" s="1"/>
  <c r="G117" i="25"/>
  <c r="G115" i="25"/>
  <c r="G114" i="25"/>
  <c r="H113" i="25"/>
  <c r="G113" i="25"/>
  <c r="G112" i="25"/>
  <c r="H111" i="25"/>
  <c r="G111" i="25" s="1"/>
  <c r="G110" i="25"/>
  <c r="G109" i="25"/>
  <c r="G108" i="25"/>
  <c r="G107" i="25"/>
  <c r="G106" i="25"/>
  <c r="G105" i="25"/>
  <c r="G104" i="25"/>
  <c r="G103" i="25"/>
  <c r="G100" i="25"/>
  <c r="H99" i="25"/>
  <c r="G99" i="25"/>
  <c r="G98" i="25"/>
  <c r="G97" i="25"/>
  <c r="H96" i="25"/>
  <c r="H95" i="25"/>
  <c r="G95" i="25" s="1"/>
  <c r="J95" i="25"/>
  <c r="J94" i="25"/>
  <c r="I95" i="25"/>
  <c r="I94" i="25"/>
  <c r="G93" i="25"/>
  <c r="G91" i="25"/>
  <c r="J89" i="25"/>
  <c r="I89" i="25"/>
  <c r="G89" i="25" s="1"/>
  <c r="H89" i="25"/>
  <c r="H88" i="25"/>
  <c r="G88" i="25" s="1"/>
  <c r="H87" i="25"/>
  <c r="G87" i="25" s="1"/>
  <c r="G85" i="25"/>
  <c r="H84" i="25"/>
  <c r="G84" i="25"/>
  <c r="G83" i="25"/>
  <c r="H82" i="25"/>
  <c r="G82" i="25" s="1"/>
  <c r="G78" i="25" s="1"/>
  <c r="G81" i="25"/>
  <c r="H80" i="25"/>
  <c r="G80" i="25"/>
  <c r="G79" i="25"/>
  <c r="G76" i="25"/>
  <c r="G74" i="25"/>
  <c r="H73" i="25"/>
  <c r="G73" i="25" s="1"/>
  <c r="G70" i="25"/>
  <c r="G68" i="25"/>
  <c r="H67" i="25"/>
  <c r="G67" i="25" s="1"/>
  <c r="G66" i="25"/>
  <c r="G65" i="25"/>
  <c r="G64" i="25"/>
  <c r="J63" i="25"/>
  <c r="J62" i="25"/>
  <c r="J60" i="25" s="1"/>
  <c r="I63" i="25"/>
  <c r="I62" i="25" s="1"/>
  <c r="I60" i="25" s="1"/>
  <c r="H63" i="25"/>
  <c r="G63" i="25" s="1"/>
  <c r="G61" i="25"/>
  <c r="G59" i="25"/>
  <c r="G58" i="25"/>
  <c r="H57" i="25"/>
  <c r="G57" i="25"/>
  <c r="J56" i="25"/>
  <c r="J55" i="25"/>
  <c r="J49" i="25" s="1"/>
  <c r="I56" i="25"/>
  <c r="I55" i="25"/>
  <c r="G54" i="25"/>
  <c r="H53" i="25"/>
  <c r="H52" i="25" s="1"/>
  <c r="J52" i="25"/>
  <c r="J51" i="25" s="1"/>
  <c r="I52" i="25"/>
  <c r="I51" i="25" s="1"/>
  <c r="I49" i="25" s="1"/>
  <c r="G50" i="25"/>
  <c r="G48" i="25"/>
  <c r="G47" i="25"/>
  <c r="G45" i="25"/>
  <c r="G43" i="25"/>
  <c r="G42" i="25"/>
  <c r="G41" i="25"/>
  <c r="G40" i="25"/>
  <c r="G39" i="25"/>
  <c r="G38" i="25"/>
  <c r="G37" i="25"/>
  <c r="G36" i="25"/>
  <c r="G33" i="25"/>
  <c r="G31" i="25"/>
  <c r="J30" i="25"/>
  <c r="I30" i="25"/>
  <c r="H30" i="25"/>
  <c r="H28" i="25" s="1"/>
  <c r="J29" i="25"/>
  <c r="J28" i="25" s="1"/>
  <c r="J27" i="25" s="1"/>
  <c r="J25" i="25" s="1"/>
  <c r="I29" i="25"/>
  <c r="I28" i="25"/>
  <c r="I27" i="25" s="1"/>
  <c r="I25" i="25" s="1"/>
  <c r="J26" i="25"/>
  <c r="G26" i="25"/>
  <c r="G24" i="25"/>
  <c r="H23" i="25"/>
  <c r="G23" i="25" s="1"/>
  <c r="J22" i="25"/>
  <c r="J21" i="25" s="1"/>
  <c r="J19" i="25" s="1"/>
  <c r="I22" i="25"/>
  <c r="I21" i="25"/>
  <c r="I19" i="25" s="1"/>
  <c r="G20" i="25"/>
  <c r="G18" i="25"/>
  <c r="G17" i="25"/>
  <c r="G16" i="25"/>
  <c r="G14" i="25"/>
  <c r="G11" i="25"/>
  <c r="H56" i="25"/>
  <c r="H55" i="25"/>
  <c r="G55" i="25" s="1"/>
  <c r="H86" i="25"/>
  <c r="G86" i="25" s="1"/>
  <c r="G135" i="25"/>
  <c r="H118" i="25"/>
  <c r="H116" i="25" s="1"/>
  <c r="G116" i="25" s="1"/>
  <c r="H35" i="25"/>
  <c r="H34" i="25" s="1"/>
  <c r="G29" i="25"/>
  <c r="G158" i="25"/>
  <c r="I145" i="25"/>
  <c r="I144" i="25" s="1"/>
  <c r="G35" i="25"/>
  <c r="I134" i="25"/>
  <c r="I133" i="25"/>
  <c r="G145" i="25"/>
  <c r="G144" i="25" s="1"/>
  <c r="G118" i="25"/>
  <c r="G146" i="25"/>
  <c r="H102" i="25"/>
  <c r="G102" i="25" s="1"/>
  <c r="H72" i="25"/>
  <c r="H163" i="25"/>
  <c r="H199" i="25"/>
  <c r="H198" i="25" s="1"/>
  <c r="G199" i="25"/>
  <c r="H94" i="25"/>
  <c r="G94" i="25" s="1"/>
  <c r="H126" i="25"/>
  <c r="G56" i="25"/>
  <c r="H123" i="25"/>
  <c r="H121" i="25" s="1"/>
  <c r="G30" i="25"/>
  <c r="H62" i="25"/>
  <c r="H60" i="25" s="1"/>
  <c r="G96" i="25"/>
  <c r="I157" i="25"/>
  <c r="G129" i="25"/>
  <c r="H162" i="25"/>
  <c r="G162" i="25" s="1"/>
  <c r="H71" i="25"/>
  <c r="G71" i="25" s="1"/>
  <c r="G72" i="25"/>
  <c r="H160" i="25"/>
  <c r="G160" i="25" s="1"/>
  <c r="H69" i="25"/>
  <c r="G69" i="25" s="1"/>
  <c r="H51" i="25" l="1"/>
  <c r="G52" i="25"/>
  <c r="I126" i="25"/>
  <c r="G128" i="25"/>
  <c r="H180" i="25"/>
  <c r="G181" i="25"/>
  <c r="G28" i="25"/>
  <c r="H27" i="25"/>
  <c r="I121" i="25"/>
  <c r="G123" i="25"/>
  <c r="H133" i="25"/>
  <c r="G134" i="25"/>
  <c r="J204" i="25"/>
  <c r="H196" i="25"/>
  <c r="G198" i="25"/>
  <c r="G196" i="25" s="1"/>
  <c r="G187" i="25"/>
  <c r="H186" i="25"/>
  <c r="G121" i="25"/>
  <c r="I131" i="25"/>
  <c r="I204" i="25" s="1"/>
  <c r="G60" i="25"/>
  <c r="G126" i="25"/>
  <c r="G34" i="25"/>
  <c r="H32" i="25"/>
  <c r="G32" i="25" s="1"/>
  <c r="I166" i="25"/>
  <c r="H78" i="25"/>
  <c r="H77" i="25" s="1"/>
  <c r="G124" i="25"/>
  <c r="G62" i="25"/>
  <c r="G163" i="25"/>
  <c r="G182" i="25"/>
  <c r="H101" i="25"/>
  <c r="H13" i="25"/>
  <c r="H22" i="25"/>
  <c r="G53" i="25"/>
  <c r="H168" i="25"/>
  <c r="G168" i="25" s="1"/>
  <c r="H172" i="25"/>
  <c r="G192" i="25"/>
  <c r="G172" i="25" l="1"/>
  <c r="H166" i="25"/>
  <c r="G166" i="25" s="1"/>
  <c r="H25" i="25"/>
  <c r="G25" i="25" s="1"/>
  <c r="G27" i="25"/>
  <c r="H92" i="25"/>
  <c r="G92" i="25" s="1"/>
  <c r="G101" i="25"/>
  <c r="G133" i="25"/>
  <c r="H131" i="25"/>
  <c r="G131" i="25" s="1"/>
  <c r="G77" i="25"/>
  <c r="H75" i="25"/>
  <c r="G75" i="25" s="1"/>
  <c r="H12" i="25"/>
  <c r="G13" i="25"/>
  <c r="H21" i="25"/>
  <c r="G22" i="25"/>
  <c r="G186" i="25"/>
  <c r="H184" i="25"/>
  <c r="G184" i="25" s="1"/>
  <c r="G180" i="25"/>
  <c r="H178" i="25"/>
  <c r="G178" i="25" s="1"/>
  <c r="G51" i="25"/>
  <c r="H49" i="25"/>
  <c r="G49" i="25" s="1"/>
  <c r="H10" i="25" l="1"/>
  <c r="G12" i="25"/>
  <c r="G21" i="25"/>
  <c r="H19" i="25"/>
  <c r="G19" i="25" s="1"/>
  <c r="H204" i="25" l="1"/>
  <c r="G10" i="25"/>
  <c r="G204" i="25" s="1"/>
</calcChain>
</file>

<file path=xl/sharedStrings.xml><?xml version="1.0" encoding="utf-8"?>
<sst xmlns="http://schemas.openxmlformats.org/spreadsheetml/2006/main" count="553" uniqueCount="395">
  <si>
    <t>Загальний фонд</t>
  </si>
  <si>
    <t>Спеціальний фонд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</si>
  <si>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</si>
  <si>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</si>
  <si>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</si>
  <si>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</si>
  <si>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</si>
  <si>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</si>
  <si>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</si>
  <si>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</si>
  <si>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</si>
  <si>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</si>
  <si>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1090</t>
  </si>
  <si>
    <t>1030</t>
  </si>
  <si>
    <t>1010</t>
  </si>
  <si>
    <t>0829</t>
  </si>
  <si>
    <t>0810</t>
  </si>
  <si>
    <t>Проведення навчально-тренувальних зборів і змагань з неолімпійських видів спорту</t>
  </si>
  <si>
    <t>Управління містобудування та архітектури Дніпропетровської обласної державної адміністрації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</si>
  <si>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</si>
  <si>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</si>
  <si>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</si>
  <si>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</si>
  <si>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</si>
  <si>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</si>
  <si>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1060</t>
  </si>
  <si>
    <t>Управління цивільного захисту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</si>
  <si>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</si>
  <si>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Забезпечення підготовки спортсменів вищих категорій школами вищої спортивної майстерності</t>
  </si>
  <si>
    <t>0133</t>
  </si>
  <si>
    <t>0470</t>
  </si>
  <si>
    <t>0900000</t>
  </si>
  <si>
    <t>0910000</t>
  </si>
  <si>
    <t>0100000</t>
  </si>
  <si>
    <t>0110000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</si>
  <si>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</si>
  <si>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дітей та їх соціального захисту</t>
  </si>
  <si>
    <t>Видатки на поховання учасників бойових дій та інвалідів війни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</si>
  <si>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</si>
  <si>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</si>
  <si>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</si>
  <si>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5031</t>
  </si>
  <si>
    <t>5033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</si>
  <si>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</si>
  <si>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</si>
  <si>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5022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</si>
  <si>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</si>
  <si>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</si>
  <si>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</si>
  <si>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0119770</t>
  </si>
  <si>
    <t>9770</t>
  </si>
  <si>
    <t>0700000</t>
  </si>
  <si>
    <t>0710000</t>
  </si>
  <si>
    <t>0800000</t>
  </si>
  <si>
    <t>0810000</t>
  </si>
  <si>
    <t>1100000</t>
  </si>
  <si>
    <t>1110000</t>
  </si>
  <si>
    <t>3131</t>
  </si>
  <si>
    <t>1113131</t>
  </si>
  <si>
    <t>3122</t>
  </si>
  <si>
    <t>0813122</t>
  </si>
  <si>
    <t>3123</t>
  </si>
  <si>
    <t>0813123</t>
  </si>
  <si>
    <t>0913112</t>
  </si>
  <si>
    <t>0813090</t>
  </si>
  <si>
    <t>0813105</t>
  </si>
  <si>
    <t>1115011</t>
  </si>
  <si>
    <t>1115012</t>
  </si>
  <si>
    <t>1115022</t>
  </si>
  <si>
    <t>1115033</t>
  </si>
  <si>
    <t>1115051</t>
  </si>
  <si>
    <t>1115061</t>
  </si>
  <si>
    <t>1115062</t>
  </si>
  <si>
    <t>0117670</t>
  </si>
  <si>
    <t>7670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</si>
  <si>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</si>
  <si>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</si>
  <si>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</si>
  <si>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</si>
  <si>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</si>
  <si>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</si>
  <si>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</si>
  <si>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</si>
  <si>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</si>
  <si>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</si>
  <si>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</si>
  <si>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</si>
  <si>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</si>
  <si>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</si>
  <si>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</si>
  <si>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Інша діяльність у сфері державного управління</t>
  </si>
  <si>
    <t>0110180</t>
  </si>
  <si>
    <t>1115031</t>
  </si>
  <si>
    <t>7693</t>
  </si>
  <si>
    <t>Управління інформаційних технологій та електронного урядування Дніпропетровської обласної державної адміністрації</t>
  </si>
  <si>
    <t>2900000</t>
  </si>
  <si>
    <t>2910000</t>
  </si>
  <si>
    <t>2918110</t>
  </si>
  <si>
    <t>1217462</t>
  </si>
  <si>
    <t>7462</t>
  </si>
  <si>
    <t>1216084</t>
  </si>
  <si>
    <t>6084</t>
  </si>
  <si>
    <t>0610</t>
  </si>
  <si>
    <t>1218821</t>
  </si>
  <si>
    <t>8821</t>
  </si>
  <si>
    <t>1218831</t>
  </si>
  <si>
    <t>8831</t>
  </si>
  <si>
    <t>2717622</t>
  </si>
  <si>
    <t>7622</t>
  </si>
  <si>
    <t>Реалізація програм і заходів в галузі туризму та курортів</t>
  </si>
  <si>
    <t>2000000</t>
  </si>
  <si>
    <t>0117693</t>
  </si>
  <si>
    <t>Додаток 7</t>
  </si>
  <si>
    <t>Усього</t>
  </si>
  <si>
    <t>Інші субвенції з місцевого бюджету,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</si>
  <si>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</si>
  <si>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Здійснення заходів та реалізація проектів на виконання Державної цільової соціальної програми „Молодь України”</t>
  </si>
  <si>
    <t>Заходи державної політики з питань сім’ї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</si>
  <si>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</si>
  <si>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</si>
  <si>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</si>
  <si>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</si>
  <si>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</si>
  <si>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0913242</t>
  </si>
  <si>
    <t>Інші заходи у сфері соціального захисту і соціального забезпечення</t>
  </si>
  <si>
    <t>Проведення навчально-тренувальних зборів і змагань та заходів зі спорту з інвалідністю</t>
  </si>
  <si>
    <t>0712152</t>
  </si>
  <si>
    <t>2152</t>
  </si>
  <si>
    <t>Інші програми та заходи у сфері освіти</t>
  </si>
  <si>
    <t>0813241</t>
  </si>
  <si>
    <t>3241</t>
  </si>
  <si>
    <t>Забезпечення діяльності інших закладів у сфері соціального захисту та соціального забезпечення</t>
  </si>
  <si>
    <t>0813242</t>
  </si>
  <si>
    <t>3242</t>
  </si>
  <si>
    <t>Інші заходи в галузі культури і мистецтва</t>
  </si>
  <si>
    <t>4082</t>
  </si>
  <si>
    <t>3171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</si>
  <si>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</si>
  <si>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</si>
  <si>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</si>
  <si>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</si>
  <si>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</si>
  <si>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</si>
  <si>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</si>
  <si>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 xml:space="preserve">Цільова соціальна  комплексна програма розвитку фізичної культури і спорту в Дніпропетровській області до 2021 року </t>
  </si>
  <si>
    <t>Програма розвитку туризму у Дніпропетровській області на 2014 – 2022 роки</t>
  </si>
  <si>
    <t>2151</t>
  </si>
  <si>
    <t>0712151</t>
  </si>
  <si>
    <t>8340</t>
  </si>
  <si>
    <t>0540</t>
  </si>
  <si>
    <t>Природоохоронні заходи за рахунок цільових фондів</t>
  </si>
  <si>
    <t>2810000</t>
  </si>
  <si>
    <t>Департамент екології та природних ресурсів Дніпропетровської обласної державної адміністрації</t>
  </si>
  <si>
    <t>2818340</t>
  </si>
  <si>
    <t>1500000</t>
  </si>
  <si>
    <t>Департамент капітального будівництва Дніпропетровської обласної державної адміністрації</t>
  </si>
  <si>
    <t>1510000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</si>
  <si>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</si>
  <si>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</si>
  <si>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</si>
  <si>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3105</t>
  </si>
  <si>
    <t>0600000</t>
  </si>
  <si>
    <t>Департамент освіти і науки Дніпропетровської обласної державної адміністрації</t>
  </si>
  <si>
    <t>0610000</t>
  </si>
  <si>
    <t>Забезпечення діяльності інших закладів у сфері освіти</t>
  </si>
  <si>
    <t>5011</t>
  </si>
  <si>
    <t>0615011</t>
  </si>
  <si>
    <t>5012</t>
  </si>
  <si>
    <t>0615012</t>
  </si>
  <si>
    <t>0615031</t>
  </si>
  <si>
    <t>2819800</t>
  </si>
  <si>
    <t>9800</t>
  </si>
  <si>
    <t>на охорону і раціональне використання земель</t>
  </si>
  <si>
    <t>1517365</t>
  </si>
  <si>
    <t>7365</t>
  </si>
  <si>
    <t>Надання реабілітаційних послуг інвалідам та дітям інвалідам</t>
  </si>
  <si>
    <t>до рішення обласної ради</t>
  </si>
  <si>
    <t>1218340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</si>
  <si>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</si>
  <si>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</si>
  <si>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</si>
  <si>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</si>
  <si>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</si>
  <si>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</si>
  <si>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</si>
  <si>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</si>
  <si>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</si>
  <si>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</si>
  <si>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</si>
  <si>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1517361</t>
  </si>
  <si>
    <t>1517366</t>
  </si>
  <si>
    <t>7366</t>
  </si>
  <si>
    <t>1517367</t>
  </si>
  <si>
    <t>7367</t>
  </si>
  <si>
    <t>Надання довгострокових кредитів індивідуальним забудовникам житла на селі</t>
  </si>
  <si>
    <t>2800000</t>
  </si>
  <si>
    <t>Утримання та розвиток автомобільних доріг  та дорожньої інфраструктури за рахунок субвенції з державного бюджету</t>
  </si>
  <si>
    <t>1113133</t>
  </si>
  <si>
    <t>3133</t>
  </si>
  <si>
    <t>Інші заходи та заклади молодіжної політики</t>
  </si>
  <si>
    <t>Інші субвенції з місцевого бюджету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</si>
  <si>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</t>
  </si>
  <si>
    <t>Реалізація проектів в рамках Надзвичайної кредитної програми для відновлення України,</t>
  </si>
  <si>
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2023 роки</t>
  </si>
  <si>
    <t>Субвенція з місцевого бюджету державному бюджету на виконання програм соціально-економічного розвитку регіонів,</t>
  </si>
  <si>
    <t>Програма  розвитку місцевого самоврядування у Дніпропетровській області  на 2012 – 2021 роки</t>
  </si>
  <si>
    <t>Регіональна  цільова соціальна програма „Молодь Дніпропетровщини” на 2012 – 2021 роки</t>
  </si>
  <si>
    <t>Програма розвитку сімейної та гендерної політики у Дніпропетровській області  на 2012 – 2021 роки</t>
  </si>
  <si>
    <t>Регіональна програма оздоровлення та відпочинку дітей у Дніпропетровській області на  2014 – 2021 роки</t>
  </si>
  <si>
    <t xml:space="preserve">Дніпропетровська обласна комплексна програма (стратегія) екологічної безпеки та запобігання змінам клімату на 2016 – 2025 роки </t>
  </si>
  <si>
    <t>(код бюджету)</t>
  </si>
  <si>
    <t>Дата і номер документа, яким затверджено місцеву регіональну програму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</si>
  <si>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</si>
  <si>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</si>
  <si>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кредитуваня місцевого бюджету</t>
  </si>
  <si>
    <t>УСЬОГО</t>
  </si>
  <si>
    <t>Код Програмної класифікації видатків та кредитування місцевого бюджету</t>
  </si>
  <si>
    <t>усього</t>
  </si>
  <si>
    <t>04100000000</t>
  </si>
  <si>
    <t>0712120</t>
  </si>
  <si>
    <t>2120</t>
  </si>
  <si>
    <t>0740</t>
  </si>
  <si>
    <t>Регіональна цільова соціальна програма „Освіта Дніпропетровщини” до 2021 року</t>
  </si>
  <si>
    <t>Регіональна програма інформатизації „Електронна Дніпропетровщина” на 2020 – 2022 роки</t>
  </si>
  <si>
    <t>0819770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</si>
  <si>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</si>
  <si>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>7640</t>
  </si>
  <si>
    <t>Заходи з енергозбереження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</si>
  <si>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</si>
  <si>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</si>
  <si>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</si>
  <si>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</si>
  <si>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</si>
  <si>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</si>
  <si>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</si>
  <si>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</si>
  <si>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 xml:space="preserve">Обласна  програма „Здоров’я населення Дніпропетровщини на 2020 – 2024 роки” </t>
  </si>
  <si>
    <t>0712050</t>
  </si>
  <si>
    <t>2050</t>
  </si>
  <si>
    <t>0761</t>
  </si>
  <si>
    <t>Медико-соціальний захист дітей-сиріт і дітей, позбавлених батьківського піклування</t>
  </si>
  <si>
    <t>0712060</t>
  </si>
  <si>
    <t>2060</t>
  </si>
  <si>
    <t>0762</t>
  </si>
  <si>
    <t>0712090</t>
  </si>
  <si>
    <t>2090</t>
  </si>
  <si>
    <t>0722</t>
  </si>
  <si>
    <t>Спеціалізована амбулаторно-поліклінічна допомога населенню</t>
  </si>
  <si>
    <t>0712100</t>
  </si>
  <si>
    <t>2100</t>
  </si>
  <si>
    <t>Стоматологічна допомога населенню</t>
  </si>
  <si>
    <t>0712130</t>
  </si>
  <si>
    <t>2130</t>
  </si>
  <si>
    <t>Проведення належної медико-соціальної  експертизи (МСЕК)</t>
  </si>
  <si>
    <t>Створення банків крові та її компонентів</t>
  </si>
  <si>
    <t>3000000</t>
  </si>
  <si>
    <t>Управління з питань учасників АТО Дніпропетровської обласної державної адміністрації</t>
  </si>
  <si>
    <t>3010000</t>
  </si>
  <si>
    <t>3015061</t>
  </si>
  <si>
    <t>1517369</t>
  </si>
  <si>
    <t>7369</t>
  </si>
  <si>
    <t>Реалізація проектів з реконструкції, капітального ремонту приймальних відділень в опорних закладах здоров’я у госпітальних округах</t>
  </si>
  <si>
    <t>3014082</t>
  </si>
  <si>
    <t>Розподіл витрат обласного бюджету на реалізацію місцевих/регіональних програм у 2021 році</t>
  </si>
  <si>
    <t>Програма соціального захисту та підтримки дітей у Дніпропетровській області на 2021 – 2025 роки</t>
  </si>
  <si>
    <t>3013242</t>
  </si>
  <si>
    <t>0712143</t>
  </si>
  <si>
    <t>2143</t>
  </si>
  <si>
    <t>Програми і централізовані заходи профілактики ВІЛ-інфекції/СНІДу</t>
  </si>
  <si>
    <t>субвенція з обласного бюджету до місцевих бюджетів на співфінансування органів місцевого самоврядування області  ‒  переможців конкурсів, учасників спільних проєктів (програм), державних, міжнародних, громадських організацій (фондів), спрямованих на розвиток місцевого самоврядування  ‒  Швейцарсько-Український проект „Підтримка децентралізації в Україні” DESPRO</t>
  </si>
  <si>
    <t>від 28.10.2016 № 97-6/VІІ</t>
  </si>
  <si>
    <t>0813120</t>
  </si>
  <si>
    <t>3120</t>
  </si>
  <si>
    <t>Здійснення соціальної роботи з вразливими категоріями населення</t>
  </si>
  <si>
    <t>0813240</t>
  </si>
  <si>
    <t>3240</t>
  </si>
  <si>
    <t>Інші заклади та заходи</t>
  </si>
  <si>
    <t>0813100</t>
  </si>
  <si>
    <t>3100</t>
  </si>
  <si>
    <t>Надання соціальних та реабілітаційних послуг громадянам похилого віку, особам з інвалідністю в установах соціального обслуговування</t>
  </si>
  <si>
    <t>0813170</t>
  </si>
  <si>
    <t>3170</t>
  </si>
  <si>
    <t>Забезпечення реалізації окремих програм для осіб з інвалідністю</t>
  </si>
  <si>
    <t>3190</t>
  </si>
  <si>
    <t>Соціальний захист ветеранів війни і праці</t>
  </si>
  <si>
    <t>0819700</t>
  </si>
  <si>
    <t>9700</t>
  </si>
  <si>
    <t>Субвенції з місцевого бюджету шншим місцевим бюджетам на здійсненння програм та заходів за рахунок коштів місцевих бюджетів</t>
  </si>
  <si>
    <t>1113130</t>
  </si>
  <si>
    <t>3130</t>
  </si>
  <si>
    <t>Реалізація державної політики у моложіжній сфері</t>
  </si>
  <si>
    <t>0913110</t>
  </si>
  <si>
    <t>3110</t>
  </si>
  <si>
    <t>Заклади та заходи з питань дітей та їх соціального захисту</t>
  </si>
  <si>
    <t>0913240</t>
  </si>
  <si>
    <t>3015060</t>
  </si>
  <si>
    <t>5060</t>
  </si>
  <si>
    <t>Інші заходи з розвитку фізичної культури та спорту</t>
  </si>
  <si>
    <t>3014080</t>
  </si>
  <si>
    <t>4080</t>
  </si>
  <si>
    <t>Інші заклади та заходи в галузі культури і мистецтв</t>
  </si>
  <si>
    <t>1140</t>
  </si>
  <si>
    <t>Інші програми, заклади та заходи у сфері освіти</t>
  </si>
  <si>
    <t>1142</t>
  </si>
  <si>
    <t>9090</t>
  </si>
  <si>
    <t>3011142</t>
  </si>
  <si>
    <t>3013240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</si>
  <si>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</si>
  <si>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</si>
  <si>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</si>
  <si>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</si>
  <si>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</si>
  <si>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</si>
  <si>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</si>
  <si>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</si>
  <si>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>Розвиток дитячо-юнацького та резервного спорту</t>
  </si>
  <si>
    <t>1115050</t>
  </si>
  <si>
    <t>5050</t>
  </si>
  <si>
    <t>Підтримка фізкультурно-спортивного руху</t>
  </si>
  <si>
    <t>1115060</t>
  </si>
  <si>
    <t>3011140</t>
  </si>
  <si>
    <t>0615010</t>
  </si>
  <si>
    <t>0615030</t>
  </si>
  <si>
    <t>Розвиток дитячо-юнацького та резервного фонду</t>
  </si>
  <si>
    <t>1216080</t>
  </si>
  <si>
    <t>6080</t>
  </si>
  <si>
    <t>Реалізація державних та місцевих житлових програм</t>
  </si>
  <si>
    <t>1217460</t>
  </si>
  <si>
    <t>7460</t>
  </si>
  <si>
    <t>Утримання та розвиток автомобільних доріг та дорожньої інфраструктури</t>
  </si>
  <si>
    <t>1218820</t>
  </si>
  <si>
    <t>8820</t>
  </si>
  <si>
    <t>Пільгові довгострокові кредити молодим сім’ям та одиноким молодим громадянам на будівництво/придбання житла та їх повернення</t>
  </si>
  <si>
    <t>1218830</t>
  </si>
  <si>
    <t>8830</t>
  </si>
  <si>
    <t>Довгострокові кредити індивідуальним забудовникам житла на селі та їх повернення</t>
  </si>
  <si>
    <t>1517320</t>
  </si>
  <si>
    <t>7320</t>
  </si>
  <si>
    <t>0813190</t>
  </si>
  <si>
    <t>0611142</t>
  </si>
  <si>
    <t>0611140</t>
  </si>
  <si>
    <t>0611141</t>
  </si>
  <si>
    <t>1141</t>
  </si>
  <si>
    <t>0117690</t>
  </si>
  <si>
    <t>7690</t>
  </si>
  <si>
    <t>Інша економічна діяльність</t>
  </si>
  <si>
    <t>2717620</t>
  </si>
  <si>
    <t>7620</t>
  </si>
  <si>
    <t>Розвиток готельного господарства та туризму</t>
  </si>
  <si>
    <t>1517360</t>
  </si>
  <si>
    <t>7360</t>
  </si>
  <si>
    <t>Виконання інвестиційних проектів</t>
  </si>
  <si>
    <t>0712140</t>
  </si>
  <si>
    <t>2140</t>
  </si>
  <si>
    <t>0711250</t>
  </si>
  <si>
    <t>2150</t>
  </si>
  <si>
    <t>1517324</t>
  </si>
  <si>
    <t>7324</t>
  </si>
  <si>
    <t>Будівництво установ та закладів культури</t>
  </si>
  <si>
    <t>грн</t>
  </si>
  <si>
    <t>Перший заступник голови обласної ради</t>
  </si>
  <si>
    <t>Г. ГУФМАН</t>
  </si>
  <si>
    <t>Інші заходи, пов’язані з економічною діяльністю</t>
  </si>
  <si>
    <t>Інформаційно-методичне та просвітницьке забезпечення в галузі охорони здоров’я,</t>
  </si>
  <si>
    <t>Програми і централізовані заходи у галузі охорони здоров’я</t>
  </si>
  <si>
    <t>Інші програми, заклади та заходи у сфері охорони здоров’я</t>
  </si>
  <si>
    <t>Надання пільгових довгострокових кредитів молодим сім’ям та одиноким молодим громадянам на будівництво/придбання житла</t>
  </si>
  <si>
    <r>
      <t>Будівництво</t>
    </r>
    <r>
      <rPr>
        <sz val="14"/>
        <color indexed="63"/>
        <rFont val="Times New Roman"/>
        <family val="1"/>
        <charset val="204"/>
      </rPr>
      <t> об’єктів соціально-культурного призначення</t>
    </r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</si>
  <si>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</si>
  <si>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від 19.10.2018
№ 374-14/VІІ</t>
  </si>
  <si>
    <t>від 21.06.2013
№ 438-19/VІ</t>
  </si>
  <si>
    <t>від 13.12.2019
№ 535-20/VІІ (зі змінами)</t>
  </si>
  <si>
    <t>від 03.02.2012
№ 239-11/VІ (зі змінами)</t>
  </si>
  <si>
    <t>від 03.02.2012
№ 241-11/VІ ( зі змінами)</t>
  </si>
  <si>
    <t>від 27.12.2013
№ 507-23/VІ (зі змінами)</t>
  </si>
  <si>
    <t xml:space="preserve"> від 13.12.2019
№ 534-20/VI (зі змінами)</t>
  </si>
  <si>
    <t>від 15.03.2013
№ 421-18/VІ</t>
  </si>
  <si>
    <t>від 25.10.2019
№ 506-18/VII</t>
  </si>
  <si>
    <t>від 24.04.2003
№ 137-8/XXIV</t>
  </si>
  <si>
    <t xml:space="preserve"> від 20.06.2014
№ 532-26/VI (зі змінами)</t>
  </si>
  <si>
    <t>від 21.10.2015
№ 680-34/VI</t>
  </si>
  <si>
    <t>від 19.02.2016
№ 17-2/VIІ (зі змінами)</t>
  </si>
  <si>
    <t xml:space="preserve"> від 09.10.2020
№ 645-25/VII</t>
  </si>
  <si>
    <t xml:space="preserve">Бюджетна програма „Виконання судових рішень та виконавчих документів Дніпропетровською обласною радою” на 2018 – 2023 роки
 </t>
  </si>
  <si>
    <t>Комплексна програма соціального захисту населення Дніпропетровської області на 2020 – 2024 роки</t>
  </si>
  <si>
    <t>Комплексна програма з соціальної підтримки, реабілітації учасників АТО/ООС, членів їхніх сімей у Дніпропетровській області на 2020 – 2022 роки</t>
  </si>
  <si>
    <t>Програма створення та ведення містобудівного кадастру Дніпропетровської області
на 2013 – 2022 роки</t>
  </si>
  <si>
    <t>Забезпечення діяльності ішних закладів у сфері озорони здоров’я</t>
  </si>
  <si>
    <t>Інші програми та заходи у сфері охорони здоров’я</t>
  </si>
  <si>
    <t>від 02.12.2016
№ 122-7/VII (зі змінами)</t>
  </si>
  <si>
    <t>субвенція з обласного бюджету бюджетам об’єднаних територіальних громад на виконання доручень виборців депутатами обласної ради у 2021 році</t>
  </si>
  <si>
    <t>від 27.03.2020 
№ 570-22/VІІ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</si>
  <si>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людей”,</t>
  </si>
  <si>
    <t xml:space="preserve"> Програма соціально-економічного та культурного розвитку Дніпропетровської області на 2021 рік </t>
  </si>
  <si>
    <t>від 23.12.2020
№ 10-3/VIII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</si>
</sst>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18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2" applyNumberFormat="0" applyFill="0" applyAlignment="0" applyProtection="0"/>
    <xf numFmtId="0" fontId="7" fillId="13" borderId="3" applyNumberFormat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18" fillId="14" borderId="4" applyNumberFormat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91">
    <xf numFmtId="0" fontId="0" fillId="0" borderId="0" xfId="0"/>
    <xf numFmtId="0" fontId="10" fillId="0" borderId="0" xfId="43" applyNumberFormat="1" applyFont="1" applyFill="1" applyAlignment="1" applyProtection="1">
      <alignment horizontal="center" vertical="center" wrapText="1"/>
    </xf>
    <xf numFmtId="0" fontId="13" fillId="0" borderId="0" xfId="43" applyNumberFormat="1" applyFont="1" applyFill="1" applyBorder="1" applyAlignment="1" applyProtection="1">
      <alignment horizontal="center" vertical="top" wrapText="1"/>
    </xf>
    <xf numFmtId="0" fontId="10" fillId="0" borderId="0" xfId="41" applyFont="1" applyFill="1" applyAlignment="1" applyProtection="1">
      <alignment vertical="center"/>
      <protection locked="0"/>
    </xf>
    <xf numFmtId="0" fontId="16" fillId="0" borderId="0" xfId="41" applyFont="1" applyFill="1" applyAlignment="1" applyProtection="1">
      <alignment vertical="center"/>
      <protection locked="0"/>
    </xf>
    <xf numFmtId="0" fontId="15" fillId="0" borderId="0" xfId="41" applyFont="1" applyFill="1" applyAlignment="1" applyProtection="1">
      <alignment vertical="center"/>
      <protection locked="0"/>
    </xf>
    <xf numFmtId="0" fontId="18" fillId="0" borderId="0" xfId="43" applyNumberFormat="1" applyFont="1" applyFill="1" applyAlignment="1" applyProtection="1"/>
    <xf numFmtId="0" fontId="18" fillId="0" borderId="0" xfId="41" applyFont="1" applyFill="1" applyAlignment="1" applyProtection="1">
      <alignment vertical="center"/>
      <protection locked="0"/>
    </xf>
    <xf numFmtId="0" fontId="18" fillId="0" borderId="0" xfId="41" applyFont="1" applyFill="1" applyAlignment="1" applyProtection="1">
      <alignment horizontal="right" vertical="center"/>
    </xf>
    <xf numFmtId="0" fontId="18" fillId="0" borderId="0" xfId="41" applyFont="1" applyFill="1" applyAlignment="1" applyProtection="1">
      <alignment vertical="center" wrapText="1"/>
    </xf>
    <xf numFmtId="0" fontId="20" fillId="0" borderId="0" xfId="42" applyFont="1" applyFill="1" applyAlignment="1"/>
    <xf numFmtId="0" fontId="19" fillId="0" borderId="0" xfId="42" applyFont="1" applyFill="1" applyBorder="1" applyAlignment="1">
      <alignment horizontal="left" wrapText="1"/>
    </xf>
    <xf numFmtId="0" fontId="13" fillId="0" borderId="5" xfId="41" applyFont="1" applyFill="1" applyBorder="1" applyAlignment="1" applyProtection="1">
      <alignment horizontal="left" vertical="center" wrapText="1"/>
    </xf>
    <xf numFmtId="0" fontId="18" fillId="0" borderId="0" xfId="0" applyFont="1" applyFill="1"/>
    <xf numFmtId="0" fontId="17" fillId="0" borderId="0" xfId="41" applyFont="1" applyFill="1" applyAlignment="1" applyProtection="1">
      <alignment vertical="center"/>
      <protection locked="0"/>
    </xf>
    <xf numFmtId="0" fontId="21" fillId="0" borderId="0" xfId="41" applyFont="1" applyFill="1" applyAlignment="1" applyProtection="1">
      <alignment vertical="center"/>
      <protection locked="0"/>
    </xf>
    <xf numFmtId="4" fontId="18" fillId="0" borderId="0" xfId="41" applyNumberFormat="1" applyFont="1" applyFill="1" applyAlignment="1" applyProtection="1">
      <alignment vertical="center"/>
      <protection locked="0"/>
    </xf>
    <xf numFmtId="0" fontId="12" fillId="0" borderId="0" xfId="43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2" fillId="0" borderId="5" xfId="43" applyFont="1" applyFill="1" applyBorder="1" applyAlignment="1">
      <alignment horizontal="center" vertical="center" wrapText="1"/>
    </xf>
    <xf numFmtId="0" fontId="13" fillId="0" borderId="5" xfId="41" applyFont="1" applyFill="1" applyBorder="1" applyAlignment="1" applyProtection="1">
      <alignment vertical="center" wrapText="1"/>
    </xf>
    <xf numFmtId="49" fontId="22" fillId="0" borderId="5" xfId="41" applyNumberFormat="1" applyFont="1" applyFill="1" applyBorder="1" applyAlignment="1" applyProtection="1">
      <alignment horizontal="center" vertical="center" wrapText="1"/>
    </xf>
    <xf numFmtId="0" fontId="13" fillId="0" borderId="5" xfId="43" applyNumberFormat="1" applyFont="1" applyFill="1" applyBorder="1" applyAlignment="1" applyProtection="1">
      <alignment horizontal="center" vertical="center" wrapText="1"/>
    </xf>
    <xf numFmtId="49" fontId="13" fillId="0" borderId="5" xfId="41" applyNumberFormat="1" applyFont="1" applyFill="1" applyBorder="1" applyAlignment="1" applyProtection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22" fillId="0" borderId="5" xfId="41" applyFont="1" applyFill="1" applyBorder="1" applyAlignment="1" applyProtection="1">
      <alignment horizontal="center" vertical="center" wrapText="1"/>
    </xf>
    <xf numFmtId="49" fontId="22" fillId="0" borderId="5" xfId="43" applyNumberFormat="1" applyFont="1" applyFill="1" applyBorder="1" applyAlignment="1" applyProtection="1">
      <alignment horizontal="center" vertical="center" wrapText="1"/>
    </xf>
    <xf numFmtId="49" fontId="23" fillId="0" borderId="5" xfId="41" applyNumberFormat="1" applyFont="1" applyFill="1" applyBorder="1" applyAlignment="1" applyProtection="1">
      <alignment horizontal="center" vertical="center" wrapText="1"/>
    </xf>
    <xf numFmtId="49" fontId="14" fillId="0" borderId="5" xfId="41" applyNumberFormat="1" applyFont="1" applyFill="1" applyBorder="1" applyAlignment="1" applyProtection="1">
      <alignment horizontal="left" vertical="center" wrapText="1"/>
    </xf>
    <xf numFmtId="0" fontId="24" fillId="0" borderId="5" xfId="41" applyFont="1" applyFill="1" applyBorder="1" applyAlignment="1" applyProtection="1">
      <alignment horizontal="center" vertical="center" wrapText="1"/>
    </xf>
    <xf numFmtId="0" fontId="24" fillId="0" borderId="5" xfId="43" applyNumberFormat="1" applyFont="1" applyFill="1" applyBorder="1" applyAlignment="1" applyProtection="1">
      <alignment horizontal="center" vertical="center" wrapText="1"/>
    </xf>
    <xf numFmtId="0" fontId="14" fillId="0" borderId="5" xfId="41" applyFont="1" applyFill="1" applyBorder="1" applyAlignment="1" applyProtection="1">
      <alignment horizontal="center" vertical="center"/>
    </xf>
    <xf numFmtId="0" fontId="26" fillId="0" borderId="5" xfId="41" applyFont="1" applyFill="1" applyBorder="1" applyAlignment="1">
      <alignment horizontal="center" vertical="center" wrapText="1"/>
    </xf>
    <xf numFmtId="0" fontId="14" fillId="0" borderId="5" xfId="41" applyNumberFormat="1" applyFont="1" applyFill="1" applyBorder="1" applyAlignment="1" applyProtection="1">
      <alignment horizontal="left" vertical="center" wrapText="1"/>
    </xf>
    <xf numFmtId="0" fontId="27" fillId="0" borderId="5" xfId="41" applyNumberFormat="1" applyFont="1" applyFill="1" applyBorder="1" applyAlignment="1" applyProtection="1">
      <alignment horizontal="left" vertical="center" wrapText="1"/>
    </xf>
    <xf numFmtId="0" fontId="27" fillId="0" borderId="5" xfId="4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24" fillId="0" borderId="5" xfId="41" applyFont="1" applyFill="1" applyBorder="1" applyAlignment="1" applyProtection="1">
      <alignment horizontal="center" vertical="top" wrapText="1"/>
    </xf>
    <xf numFmtId="0" fontId="28" fillId="0" borderId="5" xfId="41" applyFont="1" applyFill="1" applyBorder="1" applyAlignment="1" applyProtection="1">
      <alignment horizontal="center" vertical="top" wrapText="1"/>
    </xf>
    <xf numFmtId="0" fontId="14" fillId="0" borderId="5" xfId="41" applyFont="1" applyFill="1" applyBorder="1" applyAlignment="1" applyProtection="1">
      <alignment horizontal="center" vertical="center" wrapText="1"/>
    </xf>
    <xf numFmtId="0" fontId="27" fillId="0" borderId="5" xfId="41" applyFont="1" applyFill="1" applyBorder="1" applyAlignment="1" applyProtection="1">
      <alignment horizontal="center" vertical="center"/>
      <protection locked="0"/>
    </xf>
    <xf numFmtId="0" fontId="27" fillId="0" borderId="5" xfId="0" applyFont="1" applyFill="1" applyBorder="1" applyAlignment="1">
      <alignment horizontal="left" vertical="center" wrapText="1"/>
    </xf>
    <xf numFmtId="49" fontId="27" fillId="0" borderId="5" xfId="41" applyNumberFormat="1" applyFont="1" applyFill="1" applyBorder="1" applyAlignment="1" applyProtection="1">
      <alignment horizontal="left" vertical="center" wrapText="1"/>
    </xf>
    <xf numFmtId="49" fontId="14" fillId="0" borderId="5" xfId="41" applyNumberFormat="1" applyFont="1" applyFill="1" applyBorder="1" applyAlignment="1" applyProtection="1">
      <alignment horizontal="center" vertical="center" wrapText="1"/>
    </xf>
    <xf numFmtId="49" fontId="28" fillId="0" borderId="5" xfId="41" applyNumberFormat="1" applyFont="1" applyFill="1" applyBorder="1" applyAlignment="1" applyProtection="1">
      <alignment horizontal="left" vertical="center" wrapText="1"/>
    </xf>
    <xf numFmtId="0" fontId="14" fillId="0" borderId="5" xfId="41" applyFont="1" applyFill="1" applyBorder="1" applyAlignment="1">
      <alignment horizontal="left" vertical="center" wrapText="1"/>
    </xf>
    <xf numFmtId="0" fontId="29" fillId="0" borderId="5" xfId="43" applyFont="1" applyFill="1" applyBorder="1" applyAlignment="1">
      <alignment horizontal="left" vertical="top" wrapText="1"/>
    </xf>
    <xf numFmtId="0" fontId="14" fillId="0" borderId="5" xfId="43" applyFont="1" applyFill="1" applyBorder="1" applyAlignment="1" applyProtection="1">
      <alignment horizontal="center" vertical="center"/>
    </xf>
    <xf numFmtId="0" fontId="28" fillId="0" borderId="5" xfId="41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7" fillId="0" borderId="5" xfId="41" applyFont="1" applyFill="1" applyBorder="1" applyAlignment="1">
      <alignment horizontal="left" vertical="center" wrapText="1"/>
    </xf>
    <xf numFmtId="4" fontId="14" fillId="0" borderId="5" xfId="41" applyNumberFormat="1" applyFont="1" applyFill="1" applyBorder="1" applyAlignment="1">
      <alignment horizontal="right" vertical="center"/>
    </xf>
    <xf numFmtId="4" fontId="24" fillId="0" borderId="5" xfId="41" applyNumberFormat="1" applyFont="1" applyFill="1" applyBorder="1" applyAlignment="1">
      <alignment horizontal="right" vertical="center"/>
    </xf>
    <xf numFmtId="0" fontId="14" fillId="0" borderId="5" xfId="41" applyFont="1" applyFill="1" applyBorder="1" applyAlignment="1" applyProtection="1">
      <alignment horizontal="center" vertical="top" wrapText="1"/>
    </xf>
    <xf numFmtId="0" fontId="10" fillId="0" borderId="5" xfId="41" applyFont="1" applyFill="1" applyBorder="1" applyAlignment="1" applyProtection="1">
      <alignment horizontal="center" vertical="center"/>
    </xf>
    <xf numFmtId="4" fontId="10" fillId="0" borderId="5" xfId="41" applyNumberFormat="1" applyFont="1" applyFill="1" applyBorder="1" applyAlignment="1" applyProtection="1">
      <alignment horizontal="right" vertical="center"/>
    </xf>
    <xf numFmtId="0" fontId="22" fillId="0" borderId="5" xfId="41" applyFont="1" applyFill="1" applyBorder="1" applyAlignment="1" applyProtection="1">
      <alignment horizontal="center" vertical="center"/>
    </xf>
    <xf numFmtId="0" fontId="22" fillId="0" borderId="0" xfId="41" applyFont="1" applyFill="1" applyAlignment="1" applyProtection="1">
      <alignment vertical="center"/>
      <protection locked="0"/>
    </xf>
    <xf numFmtId="49" fontId="22" fillId="0" borderId="5" xfId="41" applyNumberFormat="1" applyFont="1" applyFill="1" applyBorder="1" applyAlignment="1" applyProtection="1">
      <alignment horizontal="left" vertical="center" wrapText="1"/>
    </xf>
    <xf numFmtId="0" fontId="24" fillId="15" borderId="5" xfId="41" applyFont="1" applyFill="1" applyBorder="1" applyAlignment="1" applyProtection="1">
      <alignment horizontal="center" vertical="center" wrapText="1"/>
    </xf>
    <xf numFmtId="0" fontId="14" fillId="0" borderId="5" xfId="28" applyFont="1" applyFill="1" applyBorder="1" applyAlignment="1">
      <alignment horizontal="left" vertical="center" wrapText="1"/>
    </xf>
    <xf numFmtId="3" fontId="19" fillId="0" borderId="5" xfId="41" applyNumberFormat="1" applyFont="1" applyFill="1" applyBorder="1" applyAlignment="1" applyProtection="1">
      <alignment horizontal="right" vertical="center" wrapText="1"/>
    </xf>
    <xf numFmtId="3" fontId="19" fillId="0" borderId="5" xfId="41" applyNumberFormat="1" applyFont="1" applyFill="1" applyBorder="1" applyAlignment="1">
      <alignment horizontal="right" vertical="center"/>
    </xf>
    <xf numFmtId="3" fontId="19" fillId="0" borderId="5" xfId="43" applyNumberFormat="1" applyFont="1" applyFill="1" applyBorder="1" applyAlignment="1">
      <alignment horizontal="right" vertical="center" wrapText="1"/>
    </xf>
    <xf numFmtId="3" fontId="20" fillId="0" borderId="5" xfId="41" applyNumberFormat="1" applyFont="1" applyFill="1" applyBorder="1" applyAlignment="1">
      <alignment horizontal="right" vertical="center"/>
    </xf>
    <xf numFmtId="3" fontId="20" fillId="0" borderId="5" xfId="43" applyNumberFormat="1" applyFont="1" applyFill="1" applyBorder="1" applyAlignment="1">
      <alignment horizontal="right" vertical="center" wrapText="1"/>
    </xf>
    <xf numFmtId="3" fontId="31" fillId="0" borderId="5" xfId="41" applyNumberFormat="1" applyFont="1" applyFill="1" applyBorder="1" applyAlignment="1" applyProtection="1">
      <alignment horizontal="right" vertical="center" wrapText="1"/>
    </xf>
    <xf numFmtId="3" fontId="30" fillId="0" borderId="5" xfId="43" applyNumberFormat="1" applyFont="1" applyFill="1" applyBorder="1" applyAlignment="1">
      <alignment horizontal="right" vertical="center" wrapText="1"/>
    </xf>
    <xf numFmtId="3" fontId="30" fillId="0" borderId="5" xfId="41" applyNumberFormat="1" applyFont="1" applyFill="1" applyBorder="1" applyAlignment="1">
      <alignment horizontal="right" vertical="center"/>
    </xf>
    <xf numFmtId="3" fontId="20" fillId="0" borderId="5" xfId="41" applyNumberFormat="1" applyFont="1" applyFill="1" applyBorder="1" applyAlignment="1" applyProtection="1">
      <alignment horizontal="right" vertical="center"/>
    </xf>
    <xf numFmtId="3" fontId="20" fillId="0" borderId="5" xfId="41" applyNumberFormat="1" applyFont="1" applyFill="1" applyBorder="1" applyAlignment="1" applyProtection="1">
      <alignment horizontal="right" vertical="center" wrapText="1"/>
    </xf>
    <xf numFmtId="3" fontId="19" fillId="0" borderId="5" xfId="41" applyNumberFormat="1" applyFont="1" applyFill="1" applyBorder="1" applyAlignment="1" applyProtection="1">
      <alignment horizontal="right" vertical="center"/>
    </xf>
    <xf numFmtId="3" fontId="20" fillId="0" borderId="5" xfId="43" applyNumberFormat="1" applyFont="1" applyFill="1" applyBorder="1" applyAlignment="1">
      <alignment horizontal="right" vertical="center"/>
    </xf>
    <xf numFmtId="3" fontId="30" fillId="0" borderId="5" xfId="41" applyNumberFormat="1" applyFont="1" applyFill="1" applyBorder="1" applyAlignment="1" applyProtection="1">
      <alignment horizontal="right" vertical="center"/>
      <protection locked="0"/>
    </xf>
    <xf numFmtId="3" fontId="20" fillId="0" borderId="5" xfId="41" applyNumberFormat="1" applyFont="1" applyFill="1" applyBorder="1" applyAlignment="1" applyProtection="1">
      <alignment horizontal="right" vertical="center"/>
      <protection locked="0"/>
    </xf>
    <xf numFmtId="3" fontId="22" fillId="0" borderId="5" xfId="41" applyNumberFormat="1" applyFont="1" applyFill="1" applyBorder="1" applyAlignment="1">
      <alignment horizontal="right" vertical="center"/>
    </xf>
    <xf numFmtId="3" fontId="13" fillId="0" borderId="5" xfId="41" applyNumberFormat="1" applyFont="1" applyFill="1" applyBorder="1" applyAlignment="1">
      <alignment horizontal="right" vertical="center"/>
    </xf>
    <xf numFmtId="0" fontId="33" fillId="0" borderId="5" xfId="41" applyFont="1" applyFill="1" applyBorder="1" applyAlignment="1" applyProtection="1">
      <alignment horizontal="center" vertical="center" wrapText="1"/>
    </xf>
    <xf numFmtId="49" fontId="23" fillId="0" borderId="5" xfId="0" applyNumberFormat="1" applyFont="1" applyFill="1" applyBorder="1" applyAlignment="1">
      <alignment horizontal="center" vertical="center" wrapText="1"/>
    </xf>
    <xf numFmtId="4" fontId="27" fillId="0" borderId="5" xfId="41" applyNumberFormat="1" applyFont="1" applyFill="1" applyBorder="1" applyAlignment="1">
      <alignment horizontal="right" vertical="center"/>
    </xf>
    <xf numFmtId="3" fontId="31" fillId="0" borderId="5" xfId="41" applyNumberFormat="1" applyFont="1" applyFill="1" applyBorder="1" applyAlignment="1">
      <alignment horizontal="right" vertical="center"/>
    </xf>
    <xf numFmtId="0" fontId="15" fillId="0" borderId="5" xfId="41" applyFont="1" applyFill="1" applyBorder="1" applyAlignment="1" applyProtection="1">
      <alignment horizontal="center" vertical="center" wrapText="1"/>
    </xf>
    <xf numFmtId="0" fontId="19" fillId="0" borderId="0" xfId="42" applyFont="1" applyFill="1" applyBorder="1" applyAlignment="1">
      <alignment horizontal="left" wrapText="1"/>
    </xf>
    <xf numFmtId="0" fontId="19" fillId="0" borderId="0" xfId="42" applyFont="1" applyFill="1" applyBorder="1" applyAlignment="1">
      <alignment horizontal="left"/>
    </xf>
    <xf numFmtId="0" fontId="22" fillId="0" borderId="5" xfId="43" applyNumberFormat="1" applyFont="1" applyFill="1" applyBorder="1" applyAlignment="1" applyProtection="1">
      <alignment horizontal="center" vertical="center" wrapText="1"/>
    </xf>
    <xf numFmtId="0" fontId="22" fillId="0" borderId="5" xfId="43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 horizontal="left" vertical="center" wrapText="1"/>
    </xf>
    <xf numFmtId="0" fontId="11" fillId="0" borderId="0" xfId="0" applyNumberFormat="1" applyFont="1" applyFill="1" applyAlignment="1" applyProtection="1">
      <alignment horizontal="left" vertical="center" wrapText="1"/>
    </xf>
    <xf numFmtId="0" fontId="12" fillId="0" borderId="0" xfId="43" applyNumberFormat="1" applyFont="1" applyFill="1" applyBorder="1" applyAlignment="1" applyProtection="1">
      <alignment horizontal="center" vertical="center" wrapText="1"/>
    </xf>
    <xf numFmtId="49" fontId="25" fillId="0" borderId="0" xfId="43" applyNumberFormat="1" applyFont="1" applyFill="1" applyBorder="1" applyAlignment="1" applyProtection="1">
      <alignment horizontal="center" wrapText="1"/>
    </xf>
    <xf numFmtId="0" fontId="14" fillId="0" borderId="0" xfId="43" applyNumberFormat="1" applyFont="1" applyFill="1" applyBorder="1" applyAlignment="1" applyProtection="1">
      <alignment horizontal="center" vertical="top" wrapText="1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22" xfId="28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" xfId="36"/>
    <cellStyle name="Контрольна клітинка" xfId="37"/>
    <cellStyle name="Назва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 6 джерела.." xfId="42"/>
    <cellStyle name="Обычный_Додаток7 програми" xfId="43"/>
    <cellStyle name="Примечание 2" xfId="44"/>
    <cellStyle name="Стиль 1" xfId="45"/>
    <cellStyle name="Текст попередження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207"/>
  <sheetViews>
    <sheetView showZeros="0" tabSelected="1" view="pageBreakPreview" zoomScale="70" zoomScaleNormal="100" zoomScaleSheetLayoutView="70" workbookViewId="0">
      <pane xSplit="4" ySplit="9" topLeftCell="E121" activePane="bottomRight" state="frozen"/>
      <selection pane="topRight" activeCell="D1" sqref="D1"/>
      <selection pane="bottomLeft" activeCell="A6" sqref="A6"/>
      <selection pane="bottomRight" activeCell="F131" sqref="F131"/>
    </sheetView>
  </sheetViews>
  <sheetFormatPr defaultColWidth="9.83203125" defaultRowHeight="12.75" x14ac:dyDescent="0.2"/>
  <cols>
    <col min="1" max="1" width="19.6640625" style="8" customWidth="1"/>
    <col min="2" max="2" width="18.1640625" style="8" customWidth="1"/>
    <col min="3" max="3" width="23.5" style="8" customWidth="1"/>
    <col min="4" max="4" width="66.1640625" style="9" customWidth="1"/>
    <col min="5" max="5" width="61.6640625" style="7" customWidth="1"/>
    <col min="6" max="6" width="29.1640625" style="7" customWidth="1"/>
    <col min="7" max="7" width="27" style="7" customWidth="1"/>
    <col min="8" max="8" width="23.83203125" style="7" customWidth="1"/>
    <col min="9" max="9" width="26.83203125" style="7" customWidth="1"/>
    <col min="10" max="10" width="27.33203125" style="7" customWidth="1"/>
    <col min="11" max="16" width="20.1640625" style="7" customWidth="1"/>
    <col min="17" max="44" width="9.83203125" style="7"/>
    <col min="45" max="62" width="67.6640625" style="7" customWidth="1"/>
    <col min="63" max="16384" width="9.83203125" style="7"/>
  </cols>
  <sheetData>
    <row r="1" spans="1:10" ht="20.25" x14ac:dyDescent="0.2">
      <c r="A1" s="6"/>
      <c r="B1" s="6"/>
      <c r="C1" s="6"/>
      <c r="D1" s="6"/>
      <c r="E1" s="6"/>
      <c r="F1" s="6"/>
      <c r="G1" s="6"/>
      <c r="I1" s="86" t="s">
        <v>112</v>
      </c>
      <c r="J1" s="86"/>
    </row>
    <row r="2" spans="1:10" ht="20.25" x14ac:dyDescent="0.2">
      <c r="A2" s="6"/>
      <c r="B2" s="6"/>
      <c r="C2" s="6"/>
      <c r="D2" s="6"/>
      <c r="E2" s="6"/>
      <c r="F2" s="6"/>
      <c r="G2" s="6"/>
      <c r="I2" s="86" t="s">
        <v>176</v>
      </c>
      <c r="J2" s="86"/>
    </row>
    <row r="3" spans="1:10" ht="16.5" customHeight="1" x14ac:dyDescent="0.2">
      <c r="A3" s="6"/>
      <c r="B3" s="6"/>
      <c r="C3" s="6"/>
      <c r="D3" s="6"/>
      <c r="E3" s="6"/>
      <c r="F3" s="6"/>
      <c r="G3" s="6"/>
      <c r="H3" s="1"/>
      <c r="I3" s="87"/>
      <c r="J3" s="87"/>
    </row>
    <row r="4" spans="1:10" ht="27" customHeight="1" x14ac:dyDescent="0.2">
      <c r="A4" s="88" t="s">
        <v>263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22.5" x14ac:dyDescent="0.3">
      <c r="A5" s="89" t="s">
        <v>218</v>
      </c>
      <c r="B5" s="89"/>
      <c r="C5" s="89"/>
      <c r="D5" s="17"/>
      <c r="E5" s="17"/>
      <c r="F5" s="17"/>
      <c r="G5" s="17"/>
      <c r="H5" s="17"/>
      <c r="I5" s="17"/>
      <c r="J5" s="17"/>
    </row>
    <row r="6" spans="1:10" ht="22.5" x14ac:dyDescent="0.2">
      <c r="A6" s="90" t="s">
        <v>210</v>
      </c>
      <c r="B6" s="90"/>
      <c r="C6" s="90"/>
      <c r="D6" s="17"/>
      <c r="E6" s="17"/>
      <c r="F6" s="17"/>
      <c r="G6" s="17"/>
      <c r="H6" s="17"/>
      <c r="I6" s="17"/>
      <c r="J6" s="17"/>
    </row>
    <row r="7" spans="1:10" ht="17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18" t="s">
        <v>359</v>
      </c>
    </row>
    <row r="8" spans="1:10" ht="45.75" customHeight="1" x14ac:dyDescent="0.2">
      <c r="A8" s="84" t="s">
        <v>216</v>
      </c>
      <c r="B8" s="84" t="s">
        <v>214</v>
      </c>
      <c r="C8" s="84" t="s">
        <v>142</v>
      </c>
      <c r="D8" s="84" t="s">
        <v>213</v>
      </c>
      <c r="E8" s="85" t="s">
        <v>143</v>
      </c>
      <c r="F8" s="85" t="s">
        <v>211</v>
      </c>
      <c r="G8" s="85" t="s">
        <v>113</v>
      </c>
      <c r="H8" s="85" t="s">
        <v>0</v>
      </c>
      <c r="I8" s="85" t="s">
        <v>1</v>
      </c>
      <c r="J8" s="85"/>
    </row>
    <row r="9" spans="1:10" ht="83.25" customHeight="1" x14ac:dyDescent="0.2">
      <c r="A9" s="84"/>
      <c r="B9" s="84"/>
      <c r="C9" s="84"/>
      <c r="D9" s="84"/>
      <c r="E9" s="85"/>
      <c r="F9" s="85"/>
      <c r="G9" s="85"/>
      <c r="H9" s="85"/>
      <c r="I9" s="19" t="s">
        <v>217</v>
      </c>
      <c r="J9" s="19" t="s">
        <v>212</v>
      </c>
    </row>
    <row r="10" spans="1:10" s="3" customFormat="1" ht="31.5" x14ac:dyDescent="0.2">
      <c r="A10" s="21"/>
      <c r="B10" s="21"/>
      <c r="C10" s="21"/>
      <c r="D10" s="28"/>
      <c r="E10" s="29" t="s">
        <v>205</v>
      </c>
      <c r="F10" s="29" t="s">
        <v>270</v>
      </c>
      <c r="G10" s="61">
        <f>H10+I10</f>
        <v>36281550</v>
      </c>
      <c r="H10" s="62">
        <f>H12</f>
        <v>35281550</v>
      </c>
      <c r="I10" s="62">
        <f>I12</f>
        <v>1000000</v>
      </c>
      <c r="J10" s="62">
        <f>J12</f>
        <v>1000000</v>
      </c>
    </row>
    <row r="11" spans="1:10" ht="20.25" x14ac:dyDescent="0.2">
      <c r="A11" s="22"/>
      <c r="B11" s="22"/>
      <c r="C11" s="22"/>
      <c r="D11" s="30"/>
      <c r="E11" s="31" t="s">
        <v>2</v>
      </c>
      <c r="F11" s="31"/>
      <c r="G11" s="61">
        <f t="shared" ref="G11:G76" si="0">H11+I11</f>
        <v>0</v>
      </c>
      <c r="H11" s="63"/>
      <c r="I11" s="63"/>
      <c r="J11" s="62"/>
    </row>
    <row r="12" spans="1:10" ht="20.25" x14ac:dyDescent="0.2">
      <c r="A12" s="23" t="s">
        <v>33</v>
      </c>
      <c r="B12" s="23"/>
      <c r="C12" s="23"/>
      <c r="D12" s="32" t="s">
        <v>3</v>
      </c>
      <c r="E12" s="31"/>
      <c r="F12" s="31"/>
      <c r="G12" s="61">
        <f>H12+I12</f>
        <v>36281550</v>
      </c>
      <c r="H12" s="63">
        <f>H13</f>
        <v>35281550</v>
      </c>
      <c r="I12" s="63">
        <f>I13</f>
        <v>1000000</v>
      </c>
      <c r="J12" s="63">
        <f>J13</f>
        <v>1000000</v>
      </c>
    </row>
    <row r="13" spans="1:10" ht="20.25" x14ac:dyDescent="0.2">
      <c r="A13" s="23" t="s">
        <v>34</v>
      </c>
      <c r="B13" s="23"/>
      <c r="C13" s="23"/>
      <c r="D13" s="32" t="s">
        <v>3</v>
      </c>
      <c r="E13" s="31"/>
      <c r="F13" s="31"/>
      <c r="G13" s="61">
        <f>H13+I13</f>
        <v>36281550</v>
      </c>
      <c r="H13" s="63">
        <f>H14+H15</f>
        <v>35281550</v>
      </c>
      <c r="I13" s="63">
        <f>I14+I15</f>
        <v>1000000</v>
      </c>
      <c r="J13" s="63">
        <f>J14+J15</f>
        <v>1000000</v>
      </c>
    </row>
    <row r="14" spans="1:10" ht="20.25" x14ac:dyDescent="0.2">
      <c r="A14" s="21" t="s">
        <v>91</v>
      </c>
      <c r="B14" s="21" t="s">
        <v>8</v>
      </c>
      <c r="C14" s="21" t="s">
        <v>29</v>
      </c>
      <c r="D14" s="28" t="s">
        <v>90</v>
      </c>
      <c r="E14" s="31"/>
      <c r="F14" s="31"/>
      <c r="G14" s="61">
        <f t="shared" si="0"/>
        <v>5281550</v>
      </c>
      <c r="H14" s="64">
        <v>5281550</v>
      </c>
      <c r="I14" s="63">
        <v>0</v>
      </c>
      <c r="J14" s="62">
        <v>0</v>
      </c>
    </row>
    <row r="15" spans="1:10" ht="20.25" x14ac:dyDescent="0.2">
      <c r="A15" s="21" t="s">
        <v>49</v>
      </c>
      <c r="B15" s="21" t="s">
        <v>50</v>
      </c>
      <c r="C15" s="21" t="s">
        <v>8</v>
      </c>
      <c r="D15" s="33" t="s">
        <v>114</v>
      </c>
      <c r="E15" s="31"/>
      <c r="F15" s="31"/>
      <c r="G15" s="61">
        <f>H15+I15</f>
        <v>31000000</v>
      </c>
      <c r="H15" s="65">
        <f>H17+H18</f>
        <v>30000000</v>
      </c>
      <c r="I15" s="65">
        <f>I17+I18</f>
        <v>1000000</v>
      </c>
      <c r="J15" s="65">
        <f>J17+J18</f>
        <v>1000000</v>
      </c>
    </row>
    <row r="16" spans="1:10" ht="20.25" x14ac:dyDescent="0.2">
      <c r="A16" s="21"/>
      <c r="B16" s="21"/>
      <c r="C16" s="21"/>
      <c r="D16" s="33" t="s">
        <v>2</v>
      </c>
      <c r="E16" s="31"/>
      <c r="F16" s="31"/>
      <c r="G16" s="61">
        <f t="shared" si="0"/>
        <v>0</v>
      </c>
      <c r="H16" s="64"/>
      <c r="I16" s="65"/>
      <c r="J16" s="62"/>
    </row>
    <row r="17" spans="1:10" s="15" customFormat="1" ht="63" x14ac:dyDescent="0.2">
      <c r="A17" s="21"/>
      <c r="B17" s="21"/>
      <c r="C17" s="21"/>
      <c r="D17" s="34" t="s">
        <v>390</v>
      </c>
      <c r="E17" s="35"/>
      <c r="F17" s="35"/>
      <c r="G17" s="66">
        <f t="shared" si="0"/>
        <v>30000000</v>
      </c>
      <c r="H17" s="67">
        <v>30000000</v>
      </c>
      <c r="I17" s="65"/>
      <c r="J17" s="62"/>
    </row>
    <row r="18" spans="1:10" s="15" customFormat="1" ht="126" x14ac:dyDescent="0.2">
      <c r="A18" s="21"/>
      <c r="B18" s="21"/>
      <c r="C18" s="21"/>
      <c r="D18" s="34" t="s">
        <v>269</v>
      </c>
      <c r="E18" s="35"/>
      <c r="F18" s="35"/>
      <c r="G18" s="66">
        <f t="shared" si="0"/>
        <v>1000000</v>
      </c>
      <c r="H18" s="67"/>
      <c r="I18" s="67">
        <v>1000000</v>
      </c>
      <c r="J18" s="67">
        <v>1000000</v>
      </c>
    </row>
    <row r="19" spans="1:10" s="3" customFormat="1" ht="78.75" x14ac:dyDescent="0.2">
      <c r="A19" s="21"/>
      <c r="B19" s="21"/>
      <c r="C19" s="21"/>
      <c r="D19" s="28"/>
      <c r="E19" s="29" t="s">
        <v>383</v>
      </c>
      <c r="F19" s="29" t="s">
        <v>369</v>
      </c>
      <c r="G19" s="61">
        <f t="shared" si="0"/>
        <v>100000</v>
      </c>
      <c r="H19" s="62">
        <f>H21</f>
        <v>100000</v>
      </c>
      <c r="I19" s="62">
        <f>I21</f>
        <v>0</v>
      </c>
      <c r="J19" s="62">
        <f>J21</f>
        <v>0</v>
      </c>
    </row>
    <row r="20" spans="1:10" ht="20.25" x14ac:dyDescent="0.2">
      <c r="A20" s="22"/>
      <c r="B20" s="22"/>
      <c r="C20" s="22"/>
      <c r="D20" s="30"/>
      <c r="E20" s="31" t="s">
        <v>2</v>
      </c>
      <c r="F20" s="31"/>
      <c r="G20" s="61">
        <f t="shared" si="0"/>
        <v>0</v>
      </c>
      <c r="H20" s="63"/>
      <c r="I20" s="63"/>
      <c r="J20" s="62"/>
    </row>
    <row r="21" spans="1:10" ht="20.25" x14ac:dyDescent="0.2">
      <c r="A21" s="23" t="s">
        <v>33</v>
      </c>
      <c r="B21" s="23"/>
      <c r="C21" s="23"/>
      <c r="D21" s="32" t="s">
        <v>3</v>
      </c>
      <c r="E21" s="31"/>
      <c r="F21" s="31"/>
      <c r="G21" s="61">
        <f t="shared" si="0"/>
        <v>100000</v>
      </c>
      <c r="H21" s="63">
        <f>H22</f>
        <v>100000</v>
      </c>
      <c r="I21" s="63">
        <f>I22</f>
        <v>0</v>
      </c>
      <c r="J21" s="63">
        <f>J22</f>
        <v>0</v>
      </c>
    </row>
    <row r="22" spans="1:10" ht="20.25" x14ac:dyDescent="0.2">
      <c r="A22" s="23" t="s">
        <v>34</v>
      </c>
      <c r="B22" s="23"/>
      <c r="C22" s="23"/>
      <c r="D22" s="32" t="s">
        <v>3</v>
      </c>
      <c r="E22" s="31"/>
      <c r="F22" s="31"/>
      <c r="G22" s="61">
        <f t="shared" si="0"/>
        <v>100000</v>
      </c>
      <c r="H22" s="63">
        <f>H23</f>
        <v>100000</v>
      </c>
      <c r="I22" s="63">
        <f>I24</f>
        <v>0</v>
      </c>
      <c r="J22" s="63">
        <f>J24</f>
        <v>0</v>
      </c>
    </row>
    <row r="23" spans="1:10" s="15" customFormat="1" ht="20.25" x14ac:dyDescent="0.2">
      <c r="A23" s="21" t="s">
        <v>343</v>
      </c>
      <c r="B23" s="21" t="s">
        <v>344</v>
      </c>
      <c r="C23" s="21"/>
      <c r="D23" s="36" t="s">
        <v>345</v>
      </c>
      <c r="E23" s="35"/>
      <c r="F23" s="35"/>
      <c r="G23" s="61">
        <f t="shared" si="0"/>
        <v>100000</v>
      </c>
      <c r="H23" s="65">
        <f>H24</f>
        <v>100000</v>
      </c>
      <c r="I23" s="67"/>
      <c r="J23" s="67"/>
    </row>
    <row r="24" spans="1:10" s="15" customFormat="1" ht="20.25" x14ac:dyDescent="0.2">
      <c r="A24" s="27" t="s">
        <v>111</v>
      </c>
      <c r="B24" s="27" t="s">
        <v>93</v>
      </c>
      <c r="C24" s="27" t="s">
        <v>4</v>
      </c>
      <c r="D24" s="41" t="s">
        <v>362</v>
      </c>
      <c r="E24" s="35"/>
      <c r="F24" s="35"/>
      <c r="G24" s="61">
        <f t="shared" si="0"/>
        <v>100000</v>
      </c>
      <c r="H24" s="65">
        <v>100000</v>
      </c>
      <c r="I24" s="67"/>
      <c r="J24" s="67"/>
    </row>
    <row r="25" spans="1:10" s="4" customFormat="1" ht="94.5" x14ac:dyDescent="0.2">
      <c r="A25" s="21"/>
      <c r="B25" s="21"/>
      <c r="C25" s="21"/>
      <c r="D25" s="28"/>
      <c r="E25" s="29" t="s">
        <v>203</v>
      </c>
      <c r="F25" s="29" t="s">
        <v>370</v>
      </c>
      <c r="G25" s="61">
        <f t="shared" si="0"/>
        <v>173219924</v>
      </c>
      <c r="H25" s="62">
        <f>H27</f>
        <v>26990821</v>
      </c>
      <c r="I25" s="62">
        <f>I27</f>
        <v>146229103</v>
      </c>
      <c r="J25" s="62">
        <f>J27</f>
        <v>146229103</v>
      </c>
    </row>
    <row r="26" spans="1:10" s="3" customFormat="1" ht="20.25" x14ac:dyDescent="0.2">
      <c r="A26" s="21"/>
      <c r="B26" s="21"/>
      <c r="C26" s="21"/>
      <c r="D26" s="28"/>
      <c r="E26" s="31" t="s">
        <v>2</v>
      </c>
      <c r="F26" s="31"/>
      <c r="G26" s="61">
        <f t="shared" si="0"/>
        <v>0</v>
      </c>
      <c r="H26" s="64"/>
      <c r="I26" s="64"/>
      <c r="J26" s="62">
        <f>H26+I26</f>
        <v>0</v>
      </c>
    </row>
    <row r="27" spans="1:10" s="5" customFormat="1" ht="20.25" x14ac:dyDescent="0.2">
      <c r="A27" s="23" t="s">
        <v>33</v>
      </c>
      <c r="B27" s="23"/>
      <c r="C27" s="23"/>
      <c r="D27" s="32" t="s">
        <v>3</v>
      </c>
      <c r="E27" s="37"/>
      <c r="F27" s="37"/>
      <c r="G27" s="61">
        <f t="shared" si="0"/>
        <v>173219924</v>
      </c>
      <c r="H27" s="62">
        <f>H28</f>
        <v>26990821</v>
      </c>
      <c r="I27" s="62">
        <f>I28</f>
        <v>146229103</v>
      </c>
      <c r="J27" s="62">
        <f>J28</f>
        <v>146229103</v>
      </c>
    </row>
    <row r="28" spans="1:10" s="5" customFormat="1" ht="20.25" x14ac:dyDescent="0.2">
      <c r="A28" s="23" t="s">
        <v>34</v>
      </c>
      <c r="B28" s="23"/>
      <c r="C28" s="23"/>
      <c r="D28" s="32" t="s">
        <v>3</v>
      </c>
      <c r="E28" s="37"/>
      <c r="F28" s="37"/>
      <c r="G28" s="61">
        <f t="shared" si="0"/>
        <v>173219924</v>
      </c>
      <c r="H28" s="62">
        <f>H29+H30</f>
        <v>26990821</v>
      </c>
      <c r="I28" s="62">
        <f>I29+I30</f>
        <v>146229103</v>
      </c>
      <c r="J28" s="62">
        <f>J29+J30</f>
        <v>146229103</v>
      </c>
    </row>
    <row r="29" spans="1:10" s="3" customFormat="1" ht="33" customHeight="1" x14ac:dyDescent="0.2">
      <c r="A29" s="24" t="s">
        <v>73</v>
      </c>
      <c r="B29" s="24" t="s">
        <v>74</v>
      </c>
      <c r="C29" s="24" t="s">
        <v>4</v>
      </c>
      <c r="D29" s="36" t="s">
        <v>40</v>
      </c>
      <c r="E29" s="37"/>
      <c r="F29" s="37"/>
      <c r="G29" s="61">
        <f t="shared" si="0"/>
        <v>142726000</v>
      </c>
      <c r="H29" s="64"/>
      <c r="I29" s="64">
        <f>140576000+2150000</f>
        <v>142726000</v>
      </c>
      <c r="J29" s="64">
        <f>140576000+2150000</f>
        <v>142726000</v>
      </c>
    </row>
    <row r="30" spans="1:10" s="3" customFormat="1" ht="33" customHeight="1" x14ac:dyDescent="0.2">
      <c r="A30" s="24" t="s">
        <v>343</v>
      </c>
      <c r="B30" s="24" t="s">
        <v>344</v>
      </c>
      <c r="C30" s="24"/>
      <c r="D30" s="36" t="s">
        <v>345</v>
      </c>
      <c r="E30" s="37"/>
      <c r="F30" s="37"/>
      <c r="G30" s="61">
        <f>H30+I30</f>
        <v>30493924</v>
      </c>
      <c r="H30" s="64">
        <f>H31</f>
        <v>26990821</v>
      </c>
      <c r="I30" s="64">
        <f>I31</f>
        <v>3503103</v>
      </c>
      <c r="J30" s="64">
        <f>J31</f>
        <v>3503103</v>
      </c>
    </row>
    <row r="31" spans="1:10" s="4" customFormat="1" ht="20.25" x14ac:dyDescent="0.2">
      <c r="A31" s="78" t="s">
        <v>111</v>
      </c>
      <c r="B31" s="78" t="s">
        <v>93</v>
      </c>
      <c r="C31" s="27" t="s">
        <v>4</v>
      </c>
      <c r="D31" s="41" t="s">
        <v>362</v>
      </c>
      <c r="E31" s="38"/>
      <c r="F31" s="38"/>
      <c r="G31" s="61">
        <f>H31+I31</f>
        <v>30493924</v>
      </c>
      <c r="H31" s="65">
        <v>26990821</v>
      </c>
      <c r="I31" s="65">
        <v>3503103</v>
      </c>
      <c r="J31" s="65">
        <v>3503103</v>
      </c>
    </row>
    <row r="32" spans="1:10" s="3" customFormat="1" ht="47.25" x14ac:dyDescent="0.2">
      <c r="A32" s="21"/>
      <c r="B32" s="21"/>
      <c r="C32" s="21"/>
      <c r="D32" s="28"/>
      <c r="E32" s="29" t="s">
        <v>236</v>
      </c>
      <c r="F32" s="29" t="s">
        <v>371</v>
      </c>
      <c r="G32" s="61">
        <f>H32+I32</f>
        <v>562281518</v>
      </c>
      <c r="H32" s="62">
        <f>H34</f>
        <v>472281518</v>
      </c>
      <c r="I32" s="62">
        <f>I34</f>
        <v>90000000</v>
      </c>
      <c r="J32" s="62">
        <f>J34</f>
        <v>90000000</v>
      </c>
    </row>
    <row r="33" spans="1:10" s="3" customFormat="1" ht="20.25" x14ac:dyDescent="0.2">
      <c r="A33" s="25"/>
      <c r="B33" s="25"/>
      <c r="C33" s="25"/>
      <c r="D33" s="39"/>
      <c r="E33" s="31" t="s">
        <v>2</v>
      </c>
      <c r="F33" s="31"/>
      <c r="G33" s="61">
        <f t="shared" si="0"/>
        <v>0</v>
      </c>
      <c r="H33" s="69"/>
      <c r="I33" s="69"/>
      <c r="J33" s="62"/>
    </row>
    <row r="34" spans="1:10" s="3" customFormat="1" ht="31.5" x14ac:dyDescent="0.2">
      <c r="A34" s="23" t="s">
        <v>51</v>
      </c>
      <c r="B34" s="23"/>
      <c r="C34" s="23"/>
      <c r="D34" s="32" t="s">
        <v>5</v>
      </c>
      <c r="E34" s="31"/>
      <c r="F34" s="31"/>
      <c r="G34" s="61">
        <f t="shared" si="0"/>
        <v>562281518</v>
      </c>
      <c r="H34" s="62">
        <f>H35</f>
        <v>472281518</v>
      </c>
      <c r="I34" s="62">
        <f>I35</f>
        <v>90000000</v>
      </c>
      <c r="J34" s="62">
        <f>J35</f>
        <v>90000000</v>
      </c>
    </row>
    <row r="35" spans="1:10" s="3" customFormat="1" ht="31.5" x14ac:dyDescent="0.2">
      <c r="A35" s="23" t="s">
        <v>52</v>
      </c>
      <c r="B35" s="23"/>
      <c r="C35" s="23"/>
      <c r="D35" s="32" t="s">
        <v>5</v>
      </c>
      <c r="E35" s="31"/>
      <c r="F35" s="31"/>
      <c r="G35" s="61">
        <f t="shared" si="0"/>
        <v>562281518</v>
      </c>
      <c r="H35" s="62">
        <f>H42+H46+H36+H37+H38+H39+H40+H41+H43+H44</f>
        <v>472281518</v>
      </c>
      <c r="I35" s="62">
        <f>I42+I46+I36+I37+I38+I39+I40+I41+I43+I44</f>
        <v>90000000</v>
      </c>
      <c r="J35" s="62">
        <f>J42+J46+J36+J37+J38+J39+J40+J41+J43+J44</f>
        <v>90000000</v>
      </c>
    </row>
    <row r="36" spans="1:10" s="4" customFormat="1" ht="31.5" x14ac:dyDescent="0.2">
      <c r="A36" s="21" t="s">
        <v>228</v>
      </c>
      <c r="B36" s="21" t="s">
        <v>229</v>
      </c>
      <c r="C36" s="21" t="s">
        <v>230</v>
      </c>
      <c r="D36" s="28" t="s">
        <v>231</v>
      </c>
      <c r="E36" s="40"/>
      <c r="F36" s="40"/>
      <c r="G36" s="61">
        <f t="shared" si="0"/>
        <v>43918200</v>
      </c>
      <c r="H36" s="64">
        <v>43918200</v>
      </c>
      <c r="I36" s="64"/>
      <c r="J36" s="64"/>
    </row>
    <row r="37" spans="1:10" s="4" customFormat="1" ht="31.5" x14ac:dyDescent="0.2">
      <c r="A37" s="21" t="s">
        <v>232</v>
      </c>
      <c r="B37" s="21" t="s">
        <v>233</v>
      </c>
      <c r="C37" s="21" t="s">
        <v>234</v>
      </c>
      <c r="D37" s="28" t="s">
        <v>235</v>
      </c>
      <c r="E37" s="40"/>
      <c r="F37" s="40"/>
      <c r="G37" s="61">
        <f t="shared" si="0"/>
        <v>122544100</v>
      </c>
      <c r="H37" s="64">
        <v>122544100</v>
      </c>
      <c r="I37" s="64"/>
      <c r="J37" s="64"/>
    </row>
    <row r="38" spans="1:10" s="4" customFormat="1" ht="31.5" x14ac:dyDescent="0.2">
      <c r="A38" s="21" t="s">
        <v>237</v>
      </c>
      <c r="B38" s="21" t="s">
        <v>238</v>
      </c>
      <c r="C38" s="21" t="s">
        <v>239</v>
      </c>
      <c r="D38" s="28" t="s">
        <v>240</v>
      </c>
      <c r="E38" s="40"/>
      <c r="F38" s="40"/>
      <c r="G38" s="61">
        <f t="shared" si="0"/>
        <v>25173500</v>
      </c>
      <c r="H38" s="64">
        <v>25173500</v>
      </c>
      <c r="I38" s="64"/>
      <c r="J38" s="64"/>
    </row>
    <row r="39" spans="1:10" s="4" customFormat="1" ht="20.25" x14ac:dyDescent="0.2">
      <c r="A39" s="21" t="s">
        <v>241</v>
      </c>
      <c r="B39" s="21" t="s">
        <v>242</v>
      </c>
      <c r="C39" s="21" t="s">
        <v>243</v>
      </c>
      <c r="D39" s="28" t="s">
        <v>254</v>
      </c>
      <c r="E39" s="40"/>
      <c r="F39" s="40"/>
      <c r="G39" s="61">
        <f t="shared" si="0"/>
        <v>26871100</v>
      </c>
      <c r="H39" s="64">
        <v>26871100</v>
      </c>
      <c r="I39" s="64"/>
      <c r="J39" s="64"/>
    </row>
    <row r="40" spans="1:10" s="4" customFormat="1" ht="31.5" x14ac:dyDescent="0.2">
      <c r="A40" s="21" t="s">
        <v>244</v>
      </c>
      <c r="B40" s="21" t="s">
        <v>245</v>
      </c>
      <c r="C40" s="21" t="s">
        <v>246</v>
      </c>
      <c r="D40" s="28" t="s">
        <v>247</v>
      </c>
      <c r="E40" s="40"/>
      <c r="F40" s="40"/>
      <c r="G40" s="61">
        <f t="shared" si="0"/>
        <v>7238000</v>
      </c>
      <c r="H40" s="64">
        <v>7238000</v>
      </c>
      <c r="I40" s="64"/>
      <c r="J40" s="64"/>
    </row>
    <row r="41" spans="1:10" s="4" customFormat="1" ht="20.25" x14ac:dyDescent="0.2">
      <c r="A41" s="21" t="s">
        <v>248</v>
      </c>
      <c r="B41" s="21" t="s">
        <v>249</v>
      </c>
      <c r="C41" s="21" t="s">
        <v>246</v>
      </c>
      <c r="D41" s="28" t="s">
        <v>250</v>
      </c>
      <c r="E41" s="40"/>
      <c r="F41" s="40"/>
      <c r="G41" s="61">
        <f t="shared" si="0"/>
        <v>6956300</v>
      </c>
      <c r="H41" s="64">
        <v>6956300</v>
      </c>
      <c r="I41" s="64"/>
      <c r="J41" s="64"/>
    </row>
    <row r="42" spans="1:10" s="4" customFormat="1" ht="31.5" x14ac:dyDescent="0.2">
      <c r="A42" s="21" t="s">
        <v>219</v>
      </c>
      <c r="B42" s="21" t="s">
        <v>220</v>
      </c>
      <c r="C42" s="21" t="s">
        <v>221</v>
      </c>
      <c r="D42" s="28" t="s">
        <v>363</v>
      </c>
      <c r="E42" s="40"/>
      <c r="F42" s="40"/>
      <c r="G42" s="61">
        <f t="shared" si="0"/>
        <v>56096400</v>
      </c>
      <c r="H42" s="64">
        <v>56096400</v>
      </c>
      <c r="I42" s="64"/>
      <c r="J42" s="64"/>
    </row>
    <row r="43" spans="1:10" s="4" customFormat="1" ht="31.5" x14ac:dyDescent="0.2">
      <c r="A43" s="21" t="s">
        <v>251</v>
      </c>
      <c r="B43" s="21" t="s">
        <v>252</v>
      </c>
      <c r="C43" s="21" t="s">
        <v>6</v>
      </c>
      <c r="D43" s="28" t="s">
        <v>253</v>
      </c>
      <c r="E43" s="40"/>
      <c r="F43" s="40"/>
      <c r="G43" s="61">
        <f t="shared" si="0"/>
        <v>10595600</v>
      </c>
      <c r="H43" s="64">
        <v>10595600</v>
      </c>
      <c r="I43" s="64"/>
      <c r="J43" s="64"/>
    </row>
    <row r="44" spans="1:10" s="4" customFormat="1" ht="31.5" x14ac:dyDescent="0.2">
      <c r="A44" s="21" t="s">
        <v>352</v>
      </c>
      <c r="B44" s="21" t="s">
        <v>353</v>
      </c>
      <c r="C44" s="21"/>
      <c r="D44" s="28" t="s">
        <v>364</v>
      </c>
      <c r="E44" s="40"/>
      <c r="F44" s="40"/>
      <c r="G44" s="61">
        <f t="shared" si="0"/>
        <v>2025000</v>
      </c>
      <c r="H44" s="64">
        <f>H45</f>
        <v>2025000</v>
      </c>
      <c r="I44" s="64"/>
      <c r="J44" s="64"/>
    </row>
    <row r="45" spans="1:10" s="4" customFormat="1" ht="31.5" x14ac:dyDescent="0.2">
      <c r="A45" s="27" t="s">
        <v>266</v>
      </c>
      <c r="B45" s="27" t="s">
        <v>267</v>
      </c>
      <c r="C45" s="27" t="s">
        <v>6</v>
      </c>
      <c r="D45" s="42" t="s">
        <v>268</v>
      </c>
      <c r="E45" s="40"/>
      <c r="F45" s="40"/>
      <c r="G45" s="66">
        <f t="shared" si="0"/>
        <v>2025000</v>
      </c>
      <c r="H45" s="68">
        <v>2025000</v>
      </c>
      <c r="I45" s="68"/>
      <c r="J45" s="68"/>
    </row>
    <row r="46" spans="1:10" s="4" customFormat="1" ht="31.5" x14ac:dyDescent="0.2">
      <c r="A46" s="21" t="s">
        <v>354</v>
      </c>
      <c r="B46" s="21" t="s">
        <v>355</v>
      </c>
      <c r="C46" s="21"/>
      <c r="D46" s="28" t="s">
        <v>365</v>
      </c>
      <c r="E46" s="40"/>
      <c r="F46" s="40"/>
      <c r="G46" s="61">
        <f>H46+I46</f>
        <v>260863318</v>
      </c>
      <c r="H46" s="64">
        <f>H47+H48</f>
        <v>170863318</v>
      </c>
      <c r="I46" s="64">
        <f>I47+I48</f>
        <v>90000000</v>
      </c>
      <c r="J46" s="64">
        <f>J47+J48</f>
        <v>90000000</v>
      </c>
    </row>
    <row r="47" spans="1:10" s="4" customFormat="1" ht="31.5" x14ac:dyDescent="0.2">
      <c r="A47" s="27" t="s">
        <v>147</v>
      </c>
      <c r="B47" s="27" t="s">
        <v>146</v>
      </c>
      <c r="C47" s="27" t="s">
        <v>6</v>
      </c>
      <c r="D47" s="42" t="s">
        <v>387</v>
      </c>
      <c r="E47" s="40"/>
      <c r="F47" s="40"/>
      <c r="G47" s="61">
        <f t="shared" si="0"/>
        <v>63172426</v>
      </c>
      <c r="H47" s="64">
        <v>63172426</v>
      </c>
      <c r="I47" s="64"/>
      <c r="J47" s="64"/>
    </row>
    <row r="48" spans="1:10" s="4" customFormat="1" ht="20.25" x14ac:dyDescent="0.2">
      <c r="A48" s="27" t="s">
        <v>126</v>
      </c>
      <c r="B48" s="27" t="s">
        <v>127</v>
      </c>
      <c r="C48" s="27" t="s">
        <v>6</v>
      </c>
      <c r="D48" s="42" t="s">
        <v>388</v>
      </c>
      <c r="E48" s="40"/>
      <c r="F48" s="40"/>
      <c r="G48" s="61">
        <f t="shared" si="0"/>
        <v>197690892</v>
      </c>
      <c r="H48" s="64">
        <v>107690892</v>
      </c>
      <c r="I48" s="64">
        <v>90000000</v>
      </c>
      <c r="J48" s="64">
        <v>90000000</v>
      </c>
    </row>
    <row r="49" spans="1:10" s="3" customFormat="1" ht="47.25" x14ac:dyDescent="0.2">
      <c r="A49" s="21"/>
      <c r="B49" s="21"/>
      <c r="C49" s="21"/>
      <c r="D49" s="28"/>
      <c r="E49" s="29" t="s">
        <v>206</v>
      </c>
      <c r="F49" s="29" t="s">
        <v>372</v>
      </c>
      <c r="G49" s="61">
        <f t="shared" si="0"/>
        <v>6628100</v>
      </c>
      <c r="H49" s="62">
        <f>+H55+H51</f>
        <v>6628100</v>
      </c>
      <c r="I49" s="62">
        <f>+I55+I51</f>
        <v>0</v>
      </c>
      <c r="J49" s="62">
        <f>+J55+J51</f>
        <v>0</v>
      </c>
    </row>
    <row r="50" spans="1:10" s="3" customFormat="1" ht="20.25" x14ac:dyDescent="0.2">
      <c r="A50" s="25"/>
      <c r="B50" s="25"/>
      <c r="C50" s="25"/>
      <c r="D50" s="39"/>
      <c r="E50" s="31" t="s">
        <v>2</v>
      </c>
      <c r="F50" s="31"/>
      <c r="G50" s="61">
        <f t="shared" si="0"/>
        <v>0</v>
      </c>
      <c r="H50" s="69"/>
      <c r="I50" s="69"/>
      <c r="J50" s="69"/>
    </row>
    <row r="51" spans="1:10" s="3" customFormat="1" ht="31.5" x14ac:dyDescent="0.2">
      <c r="A51" s="23" t="s">
        <v>161</v>
      </c>
      <c r="B51" s="23"/>
      <c r="C51" s="23"/>
      <c r="D51" s="32" t="s">
        <v>162</v>
      </c>
      <c r="E51" s="31"/>
      <c r="F51" s="31"/>
      <c r="G51" s="61">
        <f t="shared" si="0"/>
        <v>4850000</v>
      </c>
      <c r="H51" s="62">
        <f>H52</f>
        <v>4850000</v>
      </c>
      <c r="I51" s="62">
        <f>I52</f>
        <v>0</v>
      </c>
      <c r="J51" s="62">
        <f>J52</f>
        <v>0</v>
      </c>
    </row>
    <row r="52" spans="1:10" s="3" customFormat="1" ht="31.5" x14ac:dyDescent="0.2">
      <c r="A52" s="23" t="s">
        <v>163</v>
      </c>
      <c r="B52" s="23"/>
      <c r="C52" s="23"/>
      <c r="D52" s="32" t="s">
        <v>162</v>
      </c>
      <c r="E52" s="31"/>
      <c r="F52" s="31"/>
      <c r="G52" s="61">
        <f t="shared" si="0"/>
        <v>4850000</v>
      </c>
      <c r="H52" s="62">
        <f>H53</f>
        <v>4850000</v>
      </c>
      <c r="I52" s="62">
        <f>I54</f>
        <v>0</v>
      </c>
      <c r="J52" s="62">
        <f>J54</f>
        <v>0</v>
      </c>
    </row>
    <row r="53" spans="1:10" s="4" customFormat="1" ht="20.25" x14ac:dyDescent="0.2">
      <c r="A53" s="21" t="s">
        <v>340</v>
      </c>
      <c r="B53" s="21" t="s">
        <v>301</v>
      </c>
      <c r="C53" s="21"/>
      <c r="D53" s="28" t="s">
        <v>302</v>
      </c>
      <c r="E53" s="35"/>
      <c r="F53" s="35"/>
      <c r="G53" s="61">
        <f>H53+I53</f>
        <v>4850000</v>
      </c>
      <c r="H53" s="64">
        <f>H54</f>
        <v>4850000</v>
      </c>
      <c r="I53" s="64"/>
      <c r="J53" s="64"/>
    </row>
    <row r="54" spans="1:10" s="4" customFormat="1" ht="20.25" x14ac:dyDescent="0.2">
      <c r="A54" s="27" t="s">
        <v>339</v>
      </c>
      <c r="B54" s="27" t="s">
        <v>303</v>
      </c>
      <c r="C54" s="27" t="s">
        <v>7</v>
      </c>
      <c r="D54" s="42" t="s">
        <v>128</v>
      </c>
      <c r="E54" s="35"/>
      <c r="F54" s="35"/>
      <c r="G54" s="61">
        <f>H54+I54</f>
        <v>4850000</v>
      </c>
      <c r="H54" s="64">
        <v>4850000</v>
      </c>
      <c r="I54" s="64"/>
      <c r="J54" s="64"/>
    </row>
    <row r="55" spans="1:10" s="3" customFormat="1" ht="31.5" x14ac:dyDescent="0.2">
      <c r="A55" s="23" t="s">
        <v>55</v>
      </c>
      <c r="B55" s="23"/>
      <c r="C55" s="23"/>
      <c r="D55" s="32" t="s">
        <v>27</v>
      </c>
      <c r="E55" s="31"/>
      <c r="F55" s="31"/>
      <c r="G55" s="61">
        <f t="shared" si="0"/>
        <v>1778100</v>
      </c>
      <c r="H55" s="62">
        <f>H56</f>
        <v>1778100</v>
      </c>
      <c r="I55" s="62">
        <f>I56</f>
        <v>0</v>
      </c>
      <c r="J55" s="62">
        <f>J56</f>
        <v>0</v>
      </c>
    </row>
    <row r="56" spans="1:10" s="3" customFormat="1" ht="31.5" x14ac:dyDescent="0.2">
      <c r="A56" s="23" t="s">
        <v>56</v>
      </c>
      <c r="B56" s="23"/>
      <c r="C56" s="23"/>
      <c r="D56" s="32" t="s">
        <v>27</v>
      </c>
      <c r="E56" s="31"/>
      <c r="F56" s="31"/>
      <c r="G56" s="61">
        <f>H56+I56</f>
        <v>1778100</v>
      </c>
      <c r="H56" s="62">
        <f>H57</f>
        <v>1778100</v>
      </c>
      <c r="I56" s="62">
        <f>I58+I59</f>
        <v>0</v>
      </c>
      <c r="J56" s="62">
        <f>J58+J59</f>
        <v>0</v>
      </c>
    </row>
    <row r="57" spans="1:10" s="4" customFormat="1" ht="20.25" x14ac:dyDescent="0.2">
      <c r="A57" s="21" t="s">
        <v>288</v>
      </c>
      <c r="B57" s="21" t="s">
        <v>289</v>
      </c>
      <c r="C57" s="21"/>
      <c r="D57" s="28" t="s">
        <v>290</v>
      </c>
      <c r="E57" s="35"/>
      <c r="F57" s="35"/>
      <c r="G57" s="61">
        <f t="shared" si="0"/>
        <v>1778100</v>
      </c>
      <c r="H57" s="64">
        <f>H58+H59</f>
        <v>1778100</v>
      </c>
      <c r="I57" s="64"/>
      <c r="J57" s="64"/>
    </row>
    <row r="58" spans="1:10" s="4" customFormat="1" ht="47.25" x14ac:dyDescent="0.2">
      <c r="A58" s="27" t="s">
        <v>58</v>
      </c>
      <c r="B58" s="27" t="s">
        <v>57</v>
      </c>
      <c r="C58" s="27" t="s">
        <v>9</v>
      </c>
      <c r="D58" s="42" t="s">
        <v>116</v>
      </c>
      <c r="E58" s="35"/>
      <c r="F58" s="35"/>
      <c r="G58" s="61">
        <f t="shared" si="0"/>
        <v>645000</v>
      </c>
      <c r="H58" s="64">
        <v>645000</v>
      </c>
      <c r="I58" s="64"/>
      <c r="J58" s="64"/>
    </row>
    <row r="59" spans="1:10" s="4" customFormat="1" ht="20.25" x14ac:dyDescent="0.2">
      <c r="A59" s="27" t="s">
        <v>197</v>
      </c>
      <c r="B59" s="27" t="s">
        <v>198</v>
      </c>
      <c r="C59" s="27" t="s">
        <v>9</v>
      </c>
      <c r="D59" s="42" t="s">
        <v>199</v>
      </c>
      <c r="E59" s="35"/>
      <c r="F59" s="35"/>
      <c r="G59" s="61">
        <f t="shared" si="0"/>
        <v>1133100</v>
      </c>
      <c r="H59" s="64">
        <v>1133100</v>
      </c>
      <c r="I59" s="64"/>
      <c r="J59" s="64"/>
    </row>
    <row r="60" spans="1:10" s="3" customFormat="1" ht="47.25" x14ac:dyDescent="0.2">
      <c r="A60" s="21"/>
      <c r="B60" s="21"/>
      <c r="C60" s="21"/>
      <c r="D60" s="28"/>
      <c r="E60" s="29" t="s">
        <v>207</v>
      </c>
      <c r="F60" s="29" t="s">
        <v>373</v>
      </c>
      <c r="G60" s="61">
        <f t="shared" si="0"/>
        <v>2009300</v>
      </c>
      <c r="H60" s="62">
        <f>SUM(H62)</f>
        <v>2009300</v>
      </c>
      <c r="I60" s="62">
        <f>SUM(I62)</f>
        <v>0</v>
      </c>
      <c r="J60" s="62">
        <f>SUM(J62)</f>
        <v>0</v>
      </c>
    </row>
    <row r="61" spans="1:10" s="3" customFormat="1" ht="20.25" x14ac:dyDescent="0.2">
      <c r="A61" s="21"/>
      <c r="B61" s="21"/>
      <c r="C61" s="21"/>
      <c r="D61" s="28"/>
      <c r="E61" s="31" t="s">
        <v>2</v>
      </c>
      <c r="F61" s="31"/>
      <c r="G61" s="61">
        <f t="shared" si="0"/>
        <v>0</v>
      </c>
      <c r="H61" s="69"/>
      <c r="I61" s="69"/>
      <c r="J61" s="69"/>
    </row>
    <row r="62" spans="1:10" s="3" customFormat="1" ht="31.5" x14ac:dyDescent="0.2">
      <c r="A62" s="23" t="s">
        <v>53</v>
      </c>
      <c r="B62" s="23"/>
      <c r="C62" s="23"/>
      <c r="D62" s="32" t="s">
        <v>11</v>
      </c>
      <c r="E62" s="31"/>
      <c r="F62" s="31"/>
      <c r="G62" s="61">
        <f t="shared" si="0"/>
        <v>2009300</v>
      </c>
      <c r="H62" s="62">
        <f>H63</f>
        <v>2009300</v>
      </c>
      <c r="I62" s="62">
        <f>I63</f>
        <v>0</v>
      </c>
      <c r="J62" s="62">
        <f>J63</f>
        <v>0</v>
      </c>
    </row>
    <row r="63" spans="1:10" s="3" customFormat="1" ht="31.5" x14ac:dyDescent="0.2">
      <c r="A63" s="23" t="s">
        <v>54</v>
      </c>
      <c r="B63" s="23"/>
      <c r="C63" s="23"/>
      <c r="D63" s="32" t="s">
        <v>11</v>
      </c>
      <c r="E63" s="31"/>
      <c r="F63" s="31"/>
      <c r="G63" s="61">
        <f t="shared" si="0"/>
        <v>2009300</v>
      </c>
      <c r="H63" s="62">
        <f>+H68+H64</f>
        <v>2009300</v>
      </c>
      <c r="I63" s="62">
        <f>I65+I66+I68</f>
        <v>0</v>
      </c>
      <c r="J63" s="62">
        <f>J65+J66+J68</f>
        <v>0</v>
      </c>
    </row>
    <row r="64" spans="1:10" s="4" customFormat="1" ht="31.5" x14ac:dyDescent="0.2">
      <c r="A64" s="21" t="s">
        <v>271</v>
      </c>
      <c r="B64" s="21" t="s">
        <v>272</v>
      </c>
      <c r="C64" s="21"/>
      <c r="D64" s="28" t="s">
        <v>273</v>
      </c>
      <c r="E64" s="35"/>
      <c r="F64" s="35"/>
      <c r="G64" s="61">
        <f t="shared" si="0"/>
        <v>100000</v>
      </c>
      <c r="H64" s="64">
        <v>100000</v>
      </c>
      <c r="I64" s="64"/>
      <c r="J64" s="64"/>
    </row>
    <row r="65" spans="1:10" s="4" customFormat="1" ht="31.5" x14ac:dyDescent="0.2">
      <c r="A65" s="27" t="s">
        <v>60</v>
      </c>
      <c r="B65" s="27" t="s">
        <v>59</v>
      </c>
      <c r="C65" s="27" t="s">
        <v>9</v>
      </c>
      <c r="D65" s="42" t="s">
        <v>35</v>
      </c>
      <c r="E65" s="35"/>
      <c r="F65" s="35"/>
      <c r="G65" s="61">
        <f t="shared" si="0"/>
        <v>50000</v>
      </c>
      <c r="H65" s="64">
        <v>50000</v>
      </c>
      <c r="I65" s="64"/>
      <c r="J65" s="64"/>
    </row>
    <row r="66" spans="1:10" s="4" customFormat="1" ht="20.25" x14ac:dyDescent="0.2">
      <c r="A66" s="27" t="s">
        <v>62</v>
      </c>
      <c r="B66" s="27" t="s">
        <v>61</v>
      </c>
      <c r="C66" s="27" t="s">
        <v>9</v>
      </c>
      <c r="D66" s="42" t="s">
        <v>117</v>
      </c>
      <c r="E66" s="35"/>
      <c r="F66" s="35"/>
      <c r="G66" s="61">
        <f t="shared" si="0"/>
        <v>50000</v>
      </c>
      <c r="H66" s="64">
        <v>50000</v>
      </c>
      <c r="I66" s="64"/>
      <c r="J66" s="64"/>
    </row>
    <row r="67" spans="1:10" s="4" customFormat="1" ht="20.25" x14ac:dyDescent="0.2">
      <c r="A67" s="21" t="s">
        <v>274</v>
      </c>
      <c r="B67" s="21" t="s">
        <v>275</v>
      </c>
      <c r="C67" s="21"/>
      <c r="D67" s="28" t="s">
        <v>276</v>
      </c>
      <c r="E67" s="35"/>
      <c r="F67" s="35"/>
      <c r="G67" s="61">
        <f t="shared" si="0"/>
        <v>1909300</v>
      </c>
      <c r="H67" s="64">
        <f>H68</f>
        <v>1909300</v>
      </c>
      <c r="I67" s="64"/>
      <c r="J67" s="64"/>
    </row>
    <row r="68" spans="1:10" s="4" customFormat="1" ht="31.5" x14ac:dyDescent="0.2">
      <c r="A68" s="27" t="s">
        <v>129</v>
      </c>
      <c r="B68" s="27" t="s">
        <v>130</v>
      </c>
      <c r="C68" s="27" t="s">
        <v>12</v>
      </c>
      <c r="D68" s="42" t="s">
        <v>131</v>
      </c>
      <c r="E68" s="35"/>
      <c r="F68" s="35"/>
      <c r="G68" s="61">
        <f t="shared" si="0"/>
        <v>1909300</v>
      </c>
      <c r="H68" s="64">
        <v>1909300</v>
      </c>
      <c r="I68" s="64"/>
      <c r="J68" s="64"/>
    </row>
    <row r="69" spans="1:10" s="3" customFormat="1" ht="47.25" x14ac:dyDescent="0.2">
      <c r="A69" s="23"/>
      <c r="B69" s="23"/>
      <c r="C69" s="23"/>
      <c r="D69" s="32"/>
      <c r="E69" s="29" t="s">
        <v>208</v>
      </c>
      <c r="F69" s="29" t="s">
        <v>374</v>
      </c>
      <c r="G69" s="61">
        <f t="shared" si="0"/>
        <v>29165857</v>
      </c>
      <c r="H69" s="62">
        <f>H71</f>
        <v>29165857</v>
      </c>
      <c r="I69" s="62">
        <f>I71</f>
        <v>0</v>
      </c>
      <c r="J69" s="62">
        <f>J71</f>
        <v>0</v>
      </c>
    </row>
    <row r="70" spans="1:10" s="3" customFormat="1" ht="20.25" x14ac:dyDescent="0.2">
      <c r="A70" s="23"/>
      <c r="B70" s="23"/>
      <c r="C70" s="23"/>
      <c r="D70" s="32"/>
      <c r="E70" s="31" t="s">
        <v>2</v>
      </c>
      <c r="F70" s="31"/>
      <c r="G70" s="61">
        <f t="shared" si="0"/>
        <v>0</v>
      </c>
      <c r="H70" s="62"/>
      <c r="I70" s="62"/>
      <c r="J70" s="62"/>
    </row>
    <row r="71" spans="1:10" s="3" customFormat="1" ht="31.5" x14ac:dyDescent="0.2">
      <c r="A71" s="23" t="s">
        <v>161</v>
      </c>
      <c r="B71" s="23"/>
      <c r="C71" s="23"/>
      <c r="D71" s="32" t="s">
        <v>162</v>
      </c>
      <c r="E71" s="31"/>
      <c r="F71" s="31"/>
      <c r="G71" s="61">
        <f t="shared" si="0"/>
        <v>29165857</v>
      </c>
      <c r="H71" s="62">
        <f t="shared" ref="H71:J72" si="1">H72</f>
        <v>29165857</v>
      </c>
      <c r="I71" s="62">
        <f t="shared" si="1"/>
        <v>0</v>
      </c>
      <c r="J71" s="62">
        <f t="shared" si="1"/>
        <v>0</v>
      </c>
    </row>
    <row r="72" spans="1:10" s="3" customFormat="1" ht="31.5" x14ac:dyDescent="0.2">
      <c r="A72" s="23" t="s">
        <v>163</v>
      </c>
      <c r="B72" s="23"/>
      <c r="C72" s="23"/>
      <c r="D72" s="32" t="s">
        <v>162</v>
      </c>
      <c r="E72" s="31"/>
      <c r="F72" s="31"/>
      <c r="G72" s="61">
        <f t="shared" si="0"/>
        <v>29165857</v>
      </c>
      <c r="H72" s="62">
        <f t="shared" si="1"/>
        <v>29165857</v>
      </c>
      <c r="I72" s="62">
        <f t="shared" si="1"/>
        <v>0</v>
      </c>
      <c r="J72" s="62">
        <f t="shared" si="1"/>
        <v>0</v>
      </c>
    </row>
    <row r="73" spans="1:10" s="3" customFormat="1" ht="20.25" x14ac:dyDescent="0.2">
      <c r="A73" s="21" t="s">
        <v>340</v>
      </c>
      <c r="B73" s="21" t="s">
        <v>301</v>
      </c>
      <c r="C73" s="21"/>
      <c r="D73" s="28" t="s">
        <v>302</v>
      </c>
      <c r="E73" s="31"/>
      <c r="F73" s="31"/>
      <c r="G73" s="61">
        <f t="shared" si="0"/>
        <v>29165857</v>
      </c>
      <c r="H73" s="62">
        <f>H74</f>
        <v>29165857</v>
      </c>
      <c r="I73" s="62"/>
      <c r="J73" s="62"/>
    </row>
    <row r="74" spans="1:10" s="4" customFormat="1" ht="28.5" customHeight="1" x14ac:dyDescent="0.2">
      <c r="A74" s="27" t="s">
        <v>341</v>
      </c>
      <c r="B74" s="27" t="s">
        <v>342</v>
      </c>
      <c r="C74" s="27" t="s">
        <v>7</v>
      </c>
      <c r="D74" s="42" t="s">
        <v>164</v>
      </c>
      <c r="E74" s="35"/>
      <c r="F74" s="35"/>
      <c r="G74" s="61">
        <f t="shared" si="0"/>
        <v>29165857</v>
      </c>
      <c r="H74" s="64">
        <v>29165857</v>
      </c>
      <c r="I74" s="64"/>
      <c r="J74" s="64"/>
    </row>
    <row r="75" spans="1:10" s="3" customFormat="1" ht="47.25" x14ac:dyDescent="0.2">
      <c r="A75" s="25"/>
      <c r="B75" s="25"/>
      <c r="C75" s="25"/>
      <c r="D75" s="42"/>
      <c r="E75" s="29" t="s">
        <v>384</v>
      </c>
      <c r="F75" s="77" t="s">
        <v>375</v>
      </c>
      <c r="G75" s="61">
        <f t="shared" si="0"/>
        <v>39657317</v>
      </c>
      <c r="H75" s="62">
        <f>H77</f>
        <v>39657317</v>
      </c>
      <c r="I75" s="62">
        <f>I77</f>
        <v>0</v>
      </c>
      <c r="J75" s="62">
        <f>J77</f>
        <v>0</v>
      </c>
    </row>
    <row r="76" spans="1:10" s="3" customFormat="1" ht="20.25" x14ac:dyDescent="0.2">
      <c r="A76" s="25"/>
      <c r="B76" s="25"/>
      <c r="C76" s="25"/>
      <c r="D76" s="39"/>
      <c r="E76" s="43" t="s">
        <v>2</v>
      </c>
      <c r="F76" s="43"/>
      <c r="G76" s="61">
        <f t="shared" si="0"/>
        <v>0</v>
      </c>
      <c r="H76" s="69"/>
      <c r="I76" s="69"/>
      <c r="J76" s="69"/>
    </row>
    <row r="77" spans="1:10" s="3" customFormat="1" ht="31.5" x14ac:dyDescent="0.2">
      <c r="A77" s="23" t="s">
        <v>53</v>
      </c>
      <c r="B77" s="23"/>
      <c r="C77" s="23"/>
      <c r="D77" s="32" t="s">
        <v>11</v>
      </c>
      <c r="E77" s="31"/>
      <c r="F77" s="31"/>
      <c r="G77" s="61">
        <f>H77+I77</f>
        <v>39657317</v>
      </c>
      <c r="H77" s="71">
        <f>H78</f>
        <v>39657317</v>
      </c>
      <c r="I77" s="71">
        <f>I78</f>
        <v>0</v>
      </c>
      <c r="J77" s="71">
        <f>J78</f>
        <v>0</v>
      </c>
    </row>
    <row r="78" spans="1:10" s="3" customFormat="1" ht="31.5" x14ac:dyDescent="0.2">
      <c r="A78" s="23" t="s">
        <v>54</v>
      </c>
      <c r="B78" s="23"/>
      <c r="C78" s="23"/>
      <c r="D78" s="32" t="s">
        <v>11</v>
      </c>
      <c r="E78" s="31"/>
      <c r="F78" s="31"/>
      <c r="G78" s="71">
        <f>G79+G80+G82+G84+G86+G88</f>
        <v>39657317</v>
      </c>
      <c r="H78" s="71">
        <f>H79+H80+H82+H84+H86+H88</f>
        <v>39657317</v>
      </c>
      <c r="I78" s="71">
        <f>I79+I80+I82+I84+I86+I88</f>
        <v>0</v>
      </c>
      <c r="J78" s="71">
        <f>J79+J80+J82+J84+J86+J88</f>
        <v>0</v>
      </c>
    </row>
    <row r="79" spans="1:10" s="3" customFormat="1" ht="31.5" x14ac:dyDescent="0.2">
      <c r="A79" s="27" t="s">
        <v>64</v>
      </c>
      <c r="B79" s="27">
        <v>3090</v>
      </c>
      <c r="C79" s="27" t="s">
        <v>13</v>
      </c>
      <c r="D79" s="42" t="s">
        <v>37</v>
      </c>
      <c r="E79" s="31"/>
      <c r="F79" s="31"/>
      <c r="G79" s="61">
        <f t="shared" ref="G79:G133" si="2">H79+I79</f>
        <v>459300</v>
      </c>
      <c r="H79" s="64">
        <v>459300</v>
      </c>
      <c r="I79" s="64"/>
      <c r="J79" s="64"/>
    </row>
    <row r="80" spans="1:10" s="3" customFormat="1" ht="47.25" x14ac:dyDescent="0.2">
      <c r="A80" s="21" t="s">
        <v>277</v>
      </c>
      <c r="B80" s="21" t="s">
        <v>278</v>
      </c>
      <c r="C80" s="21"/>
      <c r="D80" s="28" t="s">
        <v>279</v>
      </c>
      <c r="E80" s="31"/>
      <c r="F80" s="31"/>
      <c r="G80" s="61">
        <f t="shared" si="2"/>
        <v>5473435</v>
      </c>
      <c r="H80" s="64">
        <f>H81</f>
        <v>5473435</v>
      </c>
      <c r="I80" s="64"/>
      <c r="J80" s="64"/>
    </row>
    <row r="81" spans="1:10" s="3" customFormat="1" ht="31.5" x14ac:dyDescent="0.2">
      <c r="A81" s="27" t="s">
        <v>65</v>
      </c>
      <c r="B81" s="27" t="s">
        <v>160</v>
      </c>
      <c r="C81" s="27" t="s">
        <v>14</v>
      </c>
      <c r="D81" s="42" t="s">
        <v>175</v>
      </c>
      <c r="E81" s="31"/>
      <c r="F81" s="31"/>
      <c r="G81" s="61">
        <f t="shared" si="2"/>
        <v>5473435</v>
      </c>
      <c r="H81" s="64">
        <v>5473435</v>
      </c>
      <c r="I81" s="64"/>
      <c r="J81" s="64"/>
    </row>
    <row r="82" spans="1:10" s="3" customFormat="1" ht="31.5" x14ac:dyDescent="0.2">
      <c r="A82" s="21" t="s">
        <v>280</v>
      </c>
      <c r="B82" s="21" t="s">
        <v>281</v>
      </c>
      <c r="C82" s="21"/>
      <c r="D82" s="28" t="s">
        <v>282</v>
      </c>
      <c r="E82" s="31"/>
      <c r="F82" s="31"/>
      <c r="G82" s="61">
        <f t="shared" si="2"/>
        <v>973000</v>
      </c>
      <c r="H82" s="64">
        <f>H83</f>
        <v>973000</v>
      </c>
      <c r="I82" s="64"/>
      <c r="J82" s="64"/>
    </row>
    <row r="83" spans="1:10" s="4" customFormat="1" ht="47.25" x14ac:dyDescent="0.2">
      <c r="A83" s="27" t="s">
        <v>137</v>
      </c>
      <c r="B83" s="27" t="s">
        <v>136</v>
      </c>
      <c r="C83" s="27" t="s">
        <v>14</v>
      </c>
      <c r="D83" s="42" t="s">
        <v>138</v>
      </c>
      <c r="E83" s="35"/>
      <c r="F83" s="35"/>
      <c r="G83" s="61">
        <f t="shared" si="2"/>
        <v>973000</v>
      </c>
      <c r="H83" s="64">
        <v>973000</v>
      </c>
      <c r="I83" s="64"/>
      <c r="J83" s="64"/>
    </row>
    <row r="84" spans="1:10" s="4" customFormat="1" ht="20.25" x14ac:dyDescent="0.2">
      <c r="A84" s="21" t="s">
        <v>338</v>
      </c>
      <c r="B84" s="21" t="s">
        <v>283</v>
      </c>
      <c r="C84" s="21"/>
      <c r="D84" s="28" t="s">
        <v>284</v>
      </c>
      <c r="E84" s="35"/>
      <c r="F84" s="35"/>
      <c r="G84" s="61">
        <f t="shared" si="2"/>
        <v>2676700</v>
      </c>
      <c r="H84" s="64">
        <f>H85</f>
        <v>2676700</v>
      </c>
      <c r="I84" s="64"/>
      <c r="J84" s="64"/>
    </row>
    <row r="85" spans="1:10" s="4" customFormat="1" ht="47.25" x14ac:dyDescent="0.2">
      <c r="A85" s="27" t="s">
        <v>139</v>
      </c>
      <c r="B85" s="27" t="s">
        <v>140</v>
      </c>
      <c r="C85" s="27" t="s">
        <v>13</v>
      </c>
      <c r="D85" s="42" t="s">
        <v>141</v>
      </c>
      <c r="E85" s="35"/>
      <c r="F85" s="35"/>
      <c r="G85" s="61">
        <f t="shared" si="2"/>
        <v>2676700</v>
      </c>
      <c r="H85" s="64">
        <v>2676700</v>
      </c>
      <c r="I85" s="64"/>
      <c r="J85" s="64"/>
    </row>
    <row r="86" spans="1:10" s="4" customFormat="1" ht="20.25" x14ac:dyDescent="0.2">
      <c r="A86" s="21" t="s">
        <v>274</v>
      </c>
      <c r="B86" s="21" t="s">
        <v>275</v>
      </c>
      <c r="C86" s="21"/>
      <c r="D86" s="28" t="s">
        <v>276</v>
      </c>
      <c r="E86" s="35"/>
      <c r="F86" s="35"/>
      <c r="G86" s="61">
        <f t="shared" si="2"/>
        <v>26779282</v>
      </c>
      <c r="H86" s="64">
        <f>H87</f>
        <v>26779282</v>
      </c>
      <c r="I86" s="64"/>
      <c r="J86" s="64"/>
    </row>
    <row r="87" spans="1:10" s="4" customFormat="1" ht="31.5" x14ac:dyDescent="0.2">
      <c r="A87" s="27" t="s">
        <v>132</v>
      </c>
      <c r="B87" s="27" t="s">
        <v>133</v>
      </c>
      <c r="C87" s="27" t="s">
        <v>12</v>
      </c>
      <c r="D87" s="42" t="s">
        <v>124</v>
      </c>
      <c r="E87" s="35"/>
      <c r="F87" s="35"/>
      <c r="G87" s="61">
        <f t="shared" si="2"/>
        <v>26779282</v>
      </c>
      <c r="H87" s="64">
        <f>26779800-518</f>
        <v>26779282</v>
      </c>
      <c r="I87" s="64"/>
      <c r="J87" s="64"/>
    </row>
    <row r="88" spans="1:10" s="4" customFormat="1" ht="47.25" x14ac:dyDescent="0.2">
      <c r="A88" s="21" t="s">
        <v>285</v>
      </c>
      <c r="B88" s="21" t="s">
        <v>286</v>
      </c>
      <c r="C88" s="21"/>
      <c r="D88" s="28" t="s">
        <v>287</v>
      </c>
      <c r="E88" s="35"/>
      <c r="F88" s="35"/>
      <c r="G88" s="61">
        <f>H88+I88</f>
        <v>3295600</v>
      </c>
      <c r="H88" s="64">
        <f>H89</f>
        <v>3295600</v>
      </c>
      <c r="I88" s="64"/>
      <c r="J88" s="64"/>
    </row>
    <row r="89" spans="1:10" s="4" customFormat="1" ht="20.25" x14ac:dyDescent="0.2">
      <c r="A89" s="27" t="s">
        <v>224</v>
      </c>
      <c r="B89" s="27" t="s">
        <v>50</v>
      </c>
      <c r="C89" s="27" t="s">
        <v>8</v>
      </c>
      <c r="D89" s="42" t="s">
        <v>200</v>
      </c>
      <c r="E89" s="35"/>
      <c r="F89" s="35"/>
      <c r="G89" s="61">
        <f>H89+I89</f>
        <v>3295600</v>
      </c>
      <c r="H89" s="64">
        <f>H91</f>
        <v>3295600</v>
      </c>
      <c r="I89" s="64">
        <f>I91</f>
        <v>0</v>
      </c>
      <c r="J89" s="64">
        <f>J91</f>
        <v>0</v>
      </c>
    </row>
    <row r="90" spans="1:10" s="4" customFormat="1" ht="20.25" x14ac:dyDescent="0.2">
      <c r="A90" s="21"/>
      <c r="B90" s="21"/>
      <c r="C90" s="21"/>
      <c r="D90" s="28" t="s">
        <v>2</v>
      </c>
      <c r="E90" s="35"/>
      <c r="F90" s="35"/>
      <c r="G90" s="61"/>
      <c r="H90" s="64"/>
      <c r="I90" s="64"/>
      <c r="J90" s="64"/>
    </row>
    <row r="91" spans="1:10" s="4" customFormat="1" ht="47.25" x14ac:dyDescent="0.2">
      <c r="A91" s="21"/>
      <c r="B91" s="21"/>
      <c r="C91" s="21"/>
      <c r="D91" s="34" t="s">
        <v>225</v>
      </c>
      <c r="E91" s="35"/>
      <c r="F91" s="35"/>
      <c r="G91" s="61">
        <f>H91+I91</f>
        <v>3295600</v>
      </c>
      <c r="H91" s="64">
        <v>3295600</v>
      </c>
      <c r="I91" s="64"/>
      <c r="J91" s="64"/>
    </row>
    <row r="92" spans="1:10" s="5" customFormat="1" ht="47.25" x14ac:dyDescent="0.2">
      <c r="A92" s="23"/>
      <c r="B92" s="23"/>
      <c r="C92" s="23"/>
      <c r="D92" s="44"/>
      <c r="E92" s="29" t="s">
        <v>144</v>
      </c>
      <c r="F92" s="29" t="s">
        <v>389</v>
      </c>
      <c r="G92" s="61">
        <f>H92+I92</f>
        <v>33631923</v>
      </c>
      <c r="H92" s="62">
        <f>H101+H94</f>
        <v>33631923</v>
      </c>
      <c r="I92" s="62">
        <f>I101+I94</f>
        <v>0</v>
      </c>
      <c r="J92" s="62">
        <f>J101+J94</f>
        <v>0</v>
      </c>
    </row>
    <row r="93" spans="1:10" s="3" customFormat="1" ht="20.25" x14ac:dyDescent="0.2">
      <c r="A93" s="26"/>
      <c r="B93" s="26"/>
      <c r="C93" s="26"/>
      <c r="D93" s="46"/>
      <c r="E93" s="47" t="s">
        <v>2</v>
      </c>
      <c r="F93" s="47"/>
      <c r="G93" s="61">
        <f t="shared" si="2"/>
        <v>0</v>
      </c>
      <c r="H93" s="72"/>
      <c r="I93" s="72"/>
      <c r="J93" s="72"/>
    </row>
    <row r="94" spans="1:10" s="3" customFormat="1" ht="31.5" x14ac:dyDescent="0.2">
      <c r="A94" s="23" t="s">
        <v>161</v>
      </c>
      <c r="B94" s="23"/>
      <c r="C94" s="23"/>
      <c r="D94" s="32" t="s">
        <v>162</v>
      </c>
      <c r="E94" s="31"/>
      <c r="F94" s="31"/>
      <c r="G94" s="61">
        <f t="shared" si="2"/>
        <v>3387123</v>
      </c>
      <c r="H94" s="62">
        <f>H95</f>
        <v>3387123</v>
      </c>
      <c r="I94" s="62">
        <f>I95</f>
        <v>0</v>
      </c>
      <c r="J94" s="62">
        <f>J95</f>
        <v>0</v>
      </c>
    </row>
    <row r="95" spans="1:10" s="3" customFormat="1" ht="31.5" x14ac:dyDescent="0.2">
      <c r="A95" s="23" t="s">
        <v>163</v>
      </c>
      <c r="B95" s="23"/>
      <c r="C95" s="23"/>
      <c r="D95" s="32" t="s">
        <v>162</v>
      </c>
      <c r="E95" s="31"/>
      <c r="F95" s="31"/>
      <c r="G95" s="61">
        <f t="shared" si="2"/>
        <v>3387123</v>
      </c>
      <c r="H95" s="62">
        <f>H96+H99</f>
        <v>3387123</v>
      </c>
      <c r="I95" s="62">
        <f>I97+I98+I100</f>
        <v>0</v>
      </c>
      <c r="J95" s="62">
        <f>J97+J98+J100</f>
        <v>0</v>
      </c>
    </row>
    <row r="96" spans="1:10" s="4" customFormat="1" ht="20.25" x14ac:dyDescent="0.2">
      <c r="A96" s="21" t="s">
        <v>321</v>
      </c>
      <c r="B96" s="21" t="s">
        <v>308</v>
      </c>
      <c r="C96" s="21"/>
      <c r="D96" s="28" t="s">
        <v>309</v>
      </c>
      <c r="E96" s="35"/>
      <c r="F96" s="35"/>
      <c r="G96" s="61">
        <f>H96+I96</f>
        <v>156100</v>
      </c>
      <c r="H96" s="64">
        <f>H97+H98</f>
        <v>156100</v>
      </c>
      <c r="I96" s="64"/>
      <c r="J96" s="64"/>
    </row>
    <row r="97" spans="1:10" s="4" customFormat="1" ht="31.5" x14ac:dyDescent="0.2">
      <c r="A97" s="27" t="s">
        <v>166</v>
      </c>
      <c r="B97" s="27" t="s">
        <v>165</v>
      </c>
      <c r="C97" s="27" t="s">
        <v>16</v>
      </c>
      <c r="D97" s="42" t="s">
        <v>38</v>
      </c>
      <c r="E97" s="35"/>
      <c r="F97" s="35"/>
      <c r="G97" s="61">
        <f t="shared" si="2"/>
        <v>133700</v>
      </c>
      <c r="H97" s="64">
        <v>133700</v>
      </c>
      <c r="I97" s="64"/>
      <c r="J97" s="64"/>
    </row>
    <row r="98" spans="1:10" s="4" customFormat="1" ht="31.5" x14ac:dyDescent="0.2">
      <c r="A98" s="27" t="s">
        <v>168</v>
      </c>
      <c r="B98" s="27" t="s">
        <v>167</v>
      </c>
      <c r="C98" s="27" t="s">
        <v>16</v>
      </c>
      <c r="D98" s="42" t="s">
        <v>17</v>
      </c>
      <c r="E98" s="35"/>
      <c r="F98" s="35"/>
      <c r="G98" s="61">
        <f t="shared" si="2"/>
        <v>22400</v>
      </c>
      <c r="H98" s="64">
        <v>22400</v>
      </c>
      <c r="I98" s="64"/>
      <c r="J98" s="64"/>
    </row>
    <row r="99" spans="1:10" s="4" customFormat="1" ht="20.25" x14ac:dyDescent="0.2">
      <c r="A99" s="21" t="s">
        <v>322</v>
      </c>
      <c r="B99" s="21" t="s">
        <v>314</v>
      </c>
      <c r="C99" s="21"/>
      <c r="D99" s="28" t="s">
        <v>323</v>
      </c>
      <c r="E99" s="35"/>
      <c r="F99" s="35"/>
      <c r="G99" s="61">
        <f t="shared" si="2"/>
        <v>3231023</v>
      </c>
      <c r="H99" s="64">
        <f>H100</f>
        <v>3231023</v>
      </c>
      <c r="I99" s="64"/>
      <c r="J99" s="64"/>
    </row>
    <row r="100" spans="1:10" s="4" customFormat="1" ht="31.5" x14ac:dyDescent="0.2">
      <c r="A100" s="27" t="s">
        <v>169</v>
      </c>
      <c r="B100" s="27" t="s">
        <v>41</v>
      </c>
      <c r="C100" s="27" t="s">
        <v>16</v>
      </c>
      <c r="D100" s="42" t="s">
        <v>39</v>
      </c>
      <c r="E100" s="35"/>
      <c r="F100" s="35"/>
      <c r="G100" s="61">
        <f t="shared" si="2"/>
        <v>3231023</v>
      </c>
      <c r="H100" s="64">
        <v>3231023</v>
      </c>
      <c r="I100" s="64"/>
      <c r="J100" s="64"/>
    </row>
    <row r="101" spans="1:10" s="5" customFormat="1" ht="31.5" x14ac:dyDescent="0.2">
      <c r="A101" s="23" t="s">
        <v>55</v>
      </c>
      <c r="B101" s="23"/>
      <c r="C101" s="23"/>
      <c r="D101" s="32" t="s">
        <v>27</v>
      </c>
      <c r="E101" s="29"/>
      <c r="F101" s="29"/>
      <c r="G101" s="61">
        <f t="shared" si="2"/>
        <v>30244800</v>
      </c>
      <c r="H101" s="62">
        <f>H102</f>
        <v>30244800</v>
      </c>
      <c r="I101" s="62">
        <f>I102</f>
        <v>0</v>
      </c>
      <c r="J101" s="62">
        <f>J102</f>
        <v>0</v>
      </c>
    </row>
    <row r="102" spans="1:10" s="5" customFormat="1" ht="31.5" x14ac:dyDescent="0.2">
      <c r="A102" s="23" t="s">
        <v>56</v>
      </c>
      <c r="B102" s="23"/>
      <c r="C102" s="23"/>
      <c r="D102" s="32" t="s">
        <v>27</v>
      </c>
      <c r="E102" s="29"/>
      <c r="F102" s="29"/>
      <c r="G102" s="61">
        <f>H102+I102</f>
        <v>30244800</v>
      </c>
      <c r="H102" s="62">
        <f>H106+H108+H111+H113+H103</f>
        <v>30244800</v>
      </c>
      <c r="I102" s="62">
        <f>I106+I108+I111+I113+I103</f>
        <v>0</v>
      </c>
      <c r="J102" s="62">
        <f>J106+J108+J111+J113+J103</f>
        <v>0</v>
      </c>
    </row>
    <row r="103" spans="1:10" s="4" customFormat="1" ht="20.25" x14ac:dyDescent="0.2">
      <c r="A103" s="21" t="s">
        <v>307</v>
      </c>
      <c r="B103" s="21" t="s">
        <v>308</v>
      </c>
      <c r="C103" s="21"/>
      <c r="D103" s="28" t="s">
        <v>309</v>
      </c>
      <c r="E103" s="48"/>
      <c r="F103" s="48"/>
      <c r="G103" s="61">
        <f>H103+I103</f>
        <v>10380500</v>
      </c>
      <c r="H103" s="64">
        <v>10380500</v>
      </c>
      <c r="I103" s="64"/>
      <c r="J103" s="64"/>
    </row>
    <row r="104" spans="1:10" s="4" customFormat="1" ht="31.5" x14ac:dyDescent="0.2">
      <c r="A104" s="27" t="s">
        <v>66</v>
      </c>
      <c r="B104" s="27">
        <v>5011</v>
      </c>
      <c r="C104" s="27" t="s">
        <v>16</v>
      </c>
      <c r="D104" s="42" t="s">
        <v>38</v>
      </c>
      <c r="E104" s="48"/>
      <c r="F104" s="48"/>
      <c r="G104" s="66">
        <f>H104+I104</f>
        <v>9053500</v>
      </c>
      <c r="H104" s="68">
        <v>9053500</v>
      </c>
      <c r="I104" s="68"/>
      <c r="J104" s="68"/>
    </row>
    <row r="105" spans="1:10" s="4" customFormat="1" ht="31.5" x14ac:dyDescent="0.2">
      <c r="A105" s="27" t="s">
        <v>67</v>
      </c>
      <c r="B105" s="27">
        <v>5012</v>
      </c>
      <c r="C105" s="27" t="s">
        <v>16</v>
      </c>
      <c r="D105" s="42" t="s">
        <v>17</v>
      </c>
      <c r="E105" s="48"/>
      <c r="F105" s="48"/>
      <c r="G105" s="66">
        <f>H105+I105</f>
        <v>1327000</v>
      </c>
      <c r="H105" s="68">
        <v>1327000</v>
      </c>
      <c r="I105" s="68"/>
      <c r="J105" s="68"/>
    </row>
    <row r="106" spans="1:10" s="4" customFormat="1" ht="31.5" x14ac:dyDescent="0.2">
      <c r="A106" s="21" t="s">
        <v>310</v>
      </c>
      <c r="B106" s="21" t="s">
        <v>311</v>
      </c>
      <c r="C106" s="21"/>
      <c r="D106" s="28" t="s">
        <v>312</v>
      </c>
      <c r="E106" s="48"/>
      <c r="F106" s="48"/>
      <c r="G106" s="61">
        <f>H106+I106</f>
        <v>3558900</v>
      </c>
      <c r="H106" s="64">
        <v>3558900</v>
      </c>
      <c r="I106" s="64"/>
      <c r="J106" s="64"/>
    </row>
    <row r="107" spans="1:10" s="4" customFormat="1" ht="31.5" x14ac:dyDescent="0.2">
      <c r="A107" s="27" t="s">
        <v>68</v>
      </c>
      <c r="B107" s="27" t="s">
        <v>45</v>
      </c>
      <c r="C107" s="27" t="s">
        <v>16</v>
      </c>
      <c r="D107" s="42" t="s">
        <v>125</v>
      </c>
      <c r="E107" s="48"/>
      <c r="F107" s="48"/>
      <c r="G107" s="66">
        <f t="shared" si="2"/>
        <v>3558900</v>
      </c>
      <c r="H107" s="68">
        <v>3558900</v>
      </c>
      <c r="I107" s="68"/>
      <c r="J107" s="68"/>
    </row>
    <row r="108" spans="1:10" s="4" customFormat="1" ht="20.25" x14ac:dyDescent="0.2">
      <c r="A108" s="21" t="s">
        <v>313</v>
      </c>
      <c r="B108" s="21" t="s">
        <v>314</v>
      </c>
      <c r="C108" s="21"/>
      <c r="D108" s="28" t="s">
        <v>315</v>
      </c>
      <c r="E108" s="48"/>
      <c r="F108" s="48"/>
      <c r="G108" s="61">
        <f t="shared" si="2"/>
        <v>8710000</v>
      </c>
      <c r="H108" s="64">
        <v>8710000</v>
      </c>
      <c r="I108" s="64"/>
      <c r="J108" s="64"/>
    </row>
    <row r="109" spans="1:10" s="4" customFormat="1" ht="31.5" x14ac:dyDescent="0.2">
      <c r="A109" s="27" t="s">
        <v>92</v>
      </c>
      <c r="B109" s="27" t="s">
        <v>41</v>
      </c>
      <c r="C109" s="27" t="s">
        <v>16</v>
      </c>
      <c r="D109" s="42" t="s">
        <v>39</v>
      </c>
      <c r="E109" s="48"/>
      <c r="F109" s="48"/>
      <c r="G109" s="66">
        <f t="shared" si="2"/>
        <v>1363000</v>
      </c>
      <c r="H109" s="68">
        <v>1363000</v>
      </c>
      <c r="I109" s="68"/>
      <c r="J109" s="68"/>
    </row>
    <row r="110" spans="1:10" s="4" customFormat="1" ht="31.5" x14ac:dyDescent="0.2">
      <c r="A110" s="27" t="s">
        <v>69</v>
      </c>
      <c r="B110" s="27" t="s">
        <v>42</v>
      </c>
      <c r="C110" s="27" t="s">
        <v>16</v>
      </c>
      <c r="D110" s="42" t="s">
        <v>28</v>
      </c>
      <c r="E110" s="48"/>
      <c r="F110" s="48"/>
      <c r="G110" s="66">
        <f t="shared" si="2"/>
        <v>7347000</v>
      </c>
      <c r="H110" s="68">
        <v>7347000</v>
      </c>
      <c r="I110" s="68"/>
      <c r="J110" s="68"/>
    </row>
    <row r="111" spans="1:10" s="4" customFormat="1" ht="20.25" x14ac:dyDescent="0.2">
      <c r="A111" s="21" t="s">
        <v>316</v>
      </c>
      <c r="B111" s="21" t="s">
        <v>317</v>
      </c>
      <c r="C111" s="21"/>
      <c r="D111" s="28" t="s">
        <v>318</v>
      </c>
      <c r="E111" s="48"/>
      <c r="F111" s="48"/>
      <c r="G111" s="61">
        <f t="shared" si="2"/>
        <v>232000</v>
      </c>
      <c r="H111" s="64">
        <f>H112</f>
        <v>232000</v>
      </c>
      <c r="I111" s="64"/>
      <c r="J111" s="64"/>
    </row>
    <row r="112" spans="1:10" s="4" customFormat="1" ht="63" x14ac:dyDescent="0.2">
      <c r="A112" s="27" t="s">
        <v>70</v>
      </c>
      <c r="B112" s="27" t="s">
        <v>43</v>
      </c>
      <c r="C112" s="27" t="s">
        <v>16</v>
      </c>
      <c r="D112" s="42" t="s">
        <v>44</v>
      </c>
      <c r="E112" s="48"/>
      <c r="F112" s="48"/>
      <c r="G112" s="66">
        <f t="shared" si="2"/>
        <v>232000</v>
      </c>
      <c r="H112" s="68">
        <v>232000</v>
      </c>
      <c r="I112" s="68"/>
      <c r="J112" s="68"/>
    </row>
    <row r="113" spans="1:10" s="4" customFormat="1" ht="20.25" x14ac:dyDescent="0.2">
      <c r="A113" s="21" t="s">
        <v>319</v>
      </c>
      <c r="B113" s="21" t="s">
        <v>296</v>
      </c>
      <c r="C113" s="21"/>
      <c r="D113" s="28" t="s">
        <v>297</v>
      </c>
      <c r="E113" s="48"/>
      <c r="F113" s="48"/>
      <c r="G113" s="61">
        <f t="shared" si="2"/>
        <v>7363400</v>
      </c>
      <c r="H113" s="64">
        <f>H114+H115</f>
        <v>7363400</v>
      </c>
      <c r="I113" s="64"/>
      <c r="J113" s="64"/>
    </row>
    <row r="114" spans="1:10" s="4" customFormat="1" ht="47.25" x14ac:dyDescent="0.2">
      <c r="A114" s="27" t="s">
        <v>71</v>
      </c>
      <c r="B114" s="27" t="s">
        <v>46</v>
      </c>
      <c r="C114" s="27" t="s">
        <v>16</v>
      </c>
      <c r="D114" s="42" t="s">
        <v>115</v>
      </c>
      <c r="E114" s="48"/>
      <c r="F114" s="48"/>
      <c r="G114" s="66">
        <f t="shared" si="2"/>
        <v>1639000</v>
      </c>
      <c r="H114" s="68">
        <v>1639000</v>
      </c>
      <c r="I114" s="68"/>
      <c r="J114" s="68"/>
    </row>
    <row r="115" spans="1:10" s="4" customFormat="1" ht="38.25" customHeight="1" x14ac:dyDescent="0.2">
      <c r="A115" s="27" t="s">
        <v>72</v>
      </c>
      <c r="B115" s="27" t="s">
        <v>47</v>
      </c>
      <c r="C115" s="27" t="s">
        <v>16</v>
      </c>
      <c r="D115" s="42" t="s">
        <v>48</v>
      </c>
      <c r="E115" s="48"/>
      <c r="F115" s="48"/>
      <c r="G115" s="66">
        <f t="shared" si="2"/>
        <v>5724400</v>
      </c>
      <c r="H115" s="68">
        <v>5724400</v>
      </c>
      <c r="I115" s="68"/>
      <c r="J115" s="68"/>
    </row>
    <row r="116" spans="1:10" s="4" customFormat="1" ht="47.25" x14ac:dyDescent="0.2">
      <c r="A116" s="21"/>
      <c r="B116" s="21"/>
      <c r="C116" s="21"/>
      <c r="D116" s="28"/>
      <c r="E116" s="29" t="s">
        <v>386</v>
      </c>
      <c r="F116" s="29" t="s">
        <v>376</v>
      </c>
      <c r="G116" s="61">
        <f t="shared" si="2"/>
        <v>1664400</v>
      </c>
      <c r="H116" s="62">
        <f>H118</f>
        <v>1664400</v>
      </c>
      <c r="I116" s="62">
        <f>I118</f>
        <v>0</v>
      </c>
      <c r="J116" s="62">
        <f>J118</f>
        <v>0</v>
      </c>
    </row>
    <row r="117" spans="1:10" s="3" customFormat="1" ht="20.25" x14ac:dyDescent="0.2">
      <c r="A117" s="21"/>
      <c r="B117" s="21"/>
      <c r="C117" s="21"/>
      <c r="D117" s="28"/>
      <c r="E117" s="31" t="s">
        <v>2</v>
      </c>
      <c r="F117" s="31"/>
      <c r="G117" s="61">
        <f t="shared" si="2"/>
        <v>0</v>
      </c>
      <c r="H117" s="64"/>
      <c r="I117" s="64"/>
      <c r="J117" s="64"/>
    </row>
    <row r="118" spans="1:10" s="5" customFormat="1" ht="31.5" x14ac:dyDescent="0.2">
      <c r="A118" s="23" t="s">
        <v>75</v>
      </c>
      <c r="B118" s="23"/>
      <c r="C118" s="23"/>
      <c r="D118" s="32" t="s">
        <v>18</v>
      </c>
      <c r="E118" s="37"/>
      <c r="F118" s="37"/>
      <c r="G118" s="61">
        <f t="shared" si="2"/>
        <v>1664400</v>
      </c>
      <c r="H118" s="62">
        <f t="shared" ref="H118:J119" si="3">H119</f>
        <v>1664400</v>
      </c>
      <c r="I118" s="62">
        <f t="shared" si="3"/>
        <v>0</v>
      </c>
      <c r="J118" s="62">
        <f t="shared" si="3"/>
        <v>0</v>
      </c>
    </row>
    <row r="119" spans="1:10" s="5" customFormat="1" ht="31.5" x14ac:dyDescent="0.2">
      <c r="A119" s="23" t="s">
        <v>76</v>
      </c>
      <c r="B119" s="23"/>
      <c r="C119" s="23"/>
      <c r="D119" s="32" t="s">
        <v>18</v>
      </c>
      <c r="E119" s="37"/>
      <c r="F119" s="37"/>
      <c r="G119" s="61">
        <f t="shared" si="2"/>
        <v>1664400</v>
      </c>
      <c r="H119" s="62">
        <f t="shared" si="3"/>
        <v>1664400</v>
      </c>
      <c r="I119" s="62">
        <f t="shared" si="3"/>
        <v>0</v>
      </c>
      <c r="J119" s="62">
        <f t="shared" si="3"/>
        <v>0</v>
      </c>
    </row>
    <row r="120" spans="1:10" s="3" customFormat="1" ht="31.5" x14ac:dyDescent="0.2">
      <c r="A120" s="24" t="s">
        <v>77</v>
      </c>
      <c r="B120" s="24" t="s">
        <v>78</v>
      </c>
      <c r="C120" s="24" t="s">
        <v>19</v>
      </c>
      <c r="D120" s="36" t="s">
        <v>79</v>
      </c>
      <c r="E120" s="37"/>
      <c r="F120" s="37"/>
      <c r="G120" s="61">
        <f t="shared" si="2"/>
        <v>1664400</v>
      </c>
      <c r="H120" s="64">
        <v>1664400</v>
      </c>
      <c r="I120" s="64"/>
      <c r="J120" s="64"/>
    </row>
    <row r="121" spans="1:10" s="4" customFormat="1" ht="47.25" x14ac:dyDescent="0.2">
      <c r="A121" s="21"/>
      <c r="B121" s="21"/>
      <c r="C121" s="21"/>
      <c r="D121" s="28"/>
      <c r="E121" s="29" t="s">
        <v>223</v>
      </c>
      <c r="F121" s="29" t="s">
        <v>377</v>
      </c>
      <c r="G121" s="61">
        <f t="shared" si="2"/>
        <v>22779000</v>
      </c>
      <c r="H121" s="62">
        <f>H123</f>
        <v>22779000</v>
      </c>
      <c r="I121" s="62">
        <f>I123</f>
        <v>0</v>
      </c>
      <c r="J121" s="62">
        <f>J123</f>
        <v>0</v>
      </c>
    </row>
    <row r="122" spans="1:10" s="3" customFormat="1" ht="20.25" x14ac:dyDescent="0.2">
      <c r="A122" s="21"/>
      <c r="B122" s="21"/>
      <c r="C122" s="21"/>
      <c r="D122" s="28"/>
      <c r="E122" s="31" t="s">
        <v>2</v>
      </c>
      <c r="F122" s="31"/>
      <c r="G122" s="61">
        <f t="shared" si="2"/>
        <v>0</v>
      </c>
      <c r="H122" s="64"/>
      <c r="I122" s="64"/>
      <c r="J122" s="64"/>
    </row>
    <row r="123" spans="1:10" s="5" customFormat="1" ht="47.25" x14ac:dyDescent="0.2">
      <c r="A123" s="23" t="s">
        <v>110</v>
      </c>
      <c r="B123" s="23"/>
      <c r="C123" s="23"/>
      <c r="D123" s="49" t="s">
        <v>94</v>
      </c>
      <c r="E123" s="37"/>
      <c r="F123" s="37"/>
      <c r="G123" s="61">
        <f t="shared" si="2"/>
        <v>22779000</v>
      </c>
      <c r="H123" s="62">
        <f t="shared" ref="H123:J124" si="4">H124</f>
        <v>22779000</v>
      </c>
      <c r="I123" s="62">
        <f t="shared" si="4"/>
        <v>0</v>
      </c>
      <c r="J123" s="62">
        <f t="shared" si="4"/>
        <v>0</v>
      </c>
    </row>
    <row r="124" spans="1:10" s="5" customFormat="1" ht="47.25" x14ac:dyDescent="0.2">
      <c r="A124" s="23" t="s">
        <v>82</v>
      </c>
      <c r="B124" s="23"/>
      <c r="C124" s="23"/>
      <c r="D124" s="49" t="s">
        <v>94</v>
      </c>
      <c r="E124" s="37"/>
      <c r="F124" s="37"/>
      <c r="G124" s="61">
        <f t="shared" si="2"/>
        <v>22779000</v>
      </c>
      <c r="H124" s="62">
        <f t="shared" si="4"/>
        <v>22779000</v>
      </c>
      <c r="I124" s="62">
        <f t="shared" si="4"/>
        <v>0</v>
      </c>
      <c r="J124" s="62">
        <f t="shared" si="4"/>
        <v>0</v>
      </c>
    </row>
    <row r="125" spans="1:10" s="4" customFormat="1" ht="28.5" customHeight="1" x14ac:dyDescent="0.2">
      <c r="A125" s="21" t="s">
        <v>83</v>
      </c>
      <c r="B125" s="21" t="s">
        <v>84</v>
      </c>
      <c r="C125" s="21" t="s">
        <v>21</v>
      </c>
      <c r="D125" s="28" t="s">
        <v>85</v>
      </c>
      <c r="E125" s="38"/>
      <c r="F125" s="38"/>
      <c r="G125" s="61">
        <f t="shared" si="2"/>
        <v>22779000</v>
      </c>
      <c r="H125" s="64">
        <v>22779000</v>
      </c>
      <c r="I125" s="64"/>
      <c r="J125" s="64"/>
    </row>
    <row r="126" spans="1:10" s="4" customFormat="1" ht="78.75" x14ac:dyDescent="0.2">
      <c r="A126" s="21"/>
      <c r="B126" s="21"/>
      <c r="C126" s="21"/>
      <c r="D126" s="28"/>
      <c r="E126" s="29" t="s">
        <v>201</v>
      </c>
      <c r="F126" s="29" t="s">
        <v>378</v>
      </c>
      <c r="G126" s="61">
        <f>H126+I126</f>
        <v>1750000</v>
      </c>
      <c r="H126" s="62">
        <f>H128</f>
        <v>1250000</v>
      </c>
      <c r="I126" s="62">
        <f>I128</f>
        <v>500000</v>
      </c>
      <c r="J126" s="62">
        <f>J128</f>
        <v>500000</v>
      </c>
    </row>
    <row r="127" spans="1:10" s="3" customFormat="1" ht="20.25" x14ac:dyDescent="0.2">
      <c r="A127" s="21"/>
      <c r="B127" s="21"/>
      <c r="C127" s="21"/>
      <c r="D127" s="28"/>
      <c r="E127" s="31" t="s">
        <v>2</v>
      </c>
      <c r="F127" s="31"/>
      <c r="G127" s="61">
        <f t="shared" si="2"/>
        <v>0</v>
      </c>
      <c r="H127" s="64"/>
      <c r="I127" s="64"/>
      <c r="J127" s="64"/>
    </row>
    <row r="128" spans="1:10" s="3" customFormat="1" ht="31.5" x14ac:dyDescent="0.2">
      <c r="A128" s="23" t="s">
        <v>95</v>
      </c>
      <c r="B128" s="23"/>
      <c r="C128" s="23"/>
      <c r="D128" s="49" t="s">
        <v>26</v>
      </c>
      <c r="E128" s="38"/>
      <c r="F128" s="38"/>
      <c r="G128" s="61">
        <f>H128+I128</f>
        <v>1750000</v>
      </c>
      <c r="H128" s="62">
        <f t="shared" ref="H128:J129" si="5">H129</f>
        <v>1250000</v>
      </c>
      <c r="I128" s="62">
        <f t="shared" si="5"/>
        <v>500000</v>
      </c>
      <c r="J128" s="62">
        <f t="shared" si="5"/>
        <v>500000</v>
      </c>
    </row>
    <row r="129" spans="1:10" s="3" customFormat="1" ht="31.5" x14ac:dyDescent="0.2">
      <c r="A129" s="23" t="s">
        <v>96</v>
      </c>
      <c r="B129" s="23"/>
      <c r="C129" s="23"/>
      <c r="D129" s="49" t="s">
        <v>26</v>
      </c>
      <c r="E129" s="38"/>
      <c r="F129" s="38"/>
      <c r="G129" s="61">
        <f>H129+I129</f>
        <v>1750000</v>
      </c>
      <c r="H129" s="62">
        <f t="shared" si="5"/>
        <v>1250000</v>
      </c>
      <c r="I129" s="62">
        <f t="shared" si="5"/>
        <v>500000</v>
      </c>
      <c r="J129" s="62">
        <f t="shared" si="5"/>
        <v>500000</v>
      </c>
    </row>
    <row r="130" spans="1:10" s="3" customFormat="1" ht="31.5" x14ac:dyDescent="0.2">
      <c r="A130" s="21" t="s">
        <v>97</v>
      </c>
      <c r="B130" s="21" t="s">
        <v>86</v>
      </c>
      <c r="C130" s="21" t="s">
        <v>22</v>
      </c>
      <c r="D130" s="28" t="s">
        <v>120</v>
      </c>
      <c r="E130" s="38"/>
      <c r="F130" s="38"/>
      <c r="G130" s="61">
        <f>H130+I130</f>
        <v>1750000</v>
      </c>
      <c r="H130" s="70">
        <v>1250000</v>
      </c>
      <c r="I130" s="70">
        <v>500000</v>
      </c>
      <c r="J130" s="70">
        <v>500000</v>
      </c>
    </row>
    <row r="131" spans="1:10" s="4" customFormat="1" ht="47.25" x14ac:dyDescent="0.2">
      <c r="A131" s="21"/>
      <c r="B131" s="21"/>
      <c r="C131" s="21"/>
      <c r="D131" s="28"/>
      <c r="E131" s="29" t="s">
        <v>393</v>
      </c>
      <c r="F131" s="29" t="s">
        <v>394</v>
      </c>
      <c r="G131" s="61">
        <f>H131+I131</f>
        <v>2391301736</v>
      </c>
      <c r="H131" s="62">
        <f>H133+H144+H157</f>
        <v>832800</v>
      </c>
      <c r="I131" s="62">
        <f>I133+I144+I157</f>
        <v>2390468936</v>
      </c>
      <c r="J131" s="62">
        <f>J133+J144+J157</f>
        <v>1542134040</v>
      </c>
    </row>
    <row r="132" spans="1:10" s="3" customFormat="1" ht="20.25" x14ac:dyDescent="0.2">
      <c r="A132" s="21"/>
      <c r="B132" s="21"/>
      <c r="C132" s="21"/>
      <c r="D132" s="28"/>
      <c r="E132" s="31" t="s">
        <v>2</v>
      </c>
      <c r="F132" s="31"/>
      <c r="G132" s="61">
        <f t="shared" si="2"/>
        <v>0</v>
      </c>
      <c r="H132" s="64"/>
      <c r="I132" s="64"/>
      <c r="J132" s="64"/>
    </row>
    <row r="133" spans="1:10" s="5" customFormat="1" ht="47.25" x14ac:dyDescent="0.2">
      <c r="A133" s="23" t="s">
        <v>80</v>
      </c>
      <c r="B133" s="23"/>
      <c r="C133" s="23"/>
      <c r="D133" s="32" t="s">
        <v>20</v>
      </c>
      <c r="E133" s="37"/>
      <c r="F133" s="37"/>
      <c r="G133" s="61">
        <f t="shared" si="2"/>
        <v>1390701736</v>
      </c>
      <c r="H133" s="62">
        <f>H134</f>
        <v>232800</v>
      </c>
      <c r="I133" s="62">
        <f>I134</f>
        <v>1390468936</v>
      </c>
      <c r="J133" s="62">
        <f>J134</f>
        <v>542134040</v>
      </c>
    </row>
    <row r="134" spans="1:10" s="5" customFormat="1" ht="47.25" x14ac:dyDescent="0.2">
      <c r="A134" s="23" t="s">
        <v>81</v>
      </c>
      <c r="B134" s="23"/>
      <c r="C134" s="23"/>
      <c r="D134" s="32" t="s">
        <v>20</v>
      </c>
      <c r="E134" s="37"/>
      <c r="F134" s="37"/>
      <c r="G134" s="61">
        <f>H134+I134</f>
        <v>1390701736</v>
      </c>
      <c r="H134" s="62">
        <f>H137+H135+H140+H142</f>
        <v>232800</v>
      </c>
      <c r="I134" s="62">
        <f>I137+I135+I140+I142</f>
        <v>1390468936</v>
      </c>
      <c r="J134" s="62">
        <f>J137+J135+J140+J142</f>
        <v>542134040</v>
      </c>
    </row>
    <row r="135" spans="1:10" s="5" customFormat="1" ht="20.25" x14ac:dyDescent="0.2">
      <c r="A135" s="21" t="s">
        <v>324</v>
      </c>
      <c r="B135" s="21" t="s">
        <v>325</v>
      </c>
      <c r="C135" s="21"/>
      <c r="D135" s="36" t="s">
        <v>326</v>
      </c>
      <c r="E135" s="37"/>
      <c r="F135" s="37"/>
      <c r="G135" s="61">
        <f>H135</f>
        <v>232800</v>
      </c>
      <c r="H135" s="62">
        <f>H136</f>
        <v>232800</v>
      </c>
      <c r="I135" s="62"/>
      <c r="J135" s="62"/>
    </row>
    <row r="136" spans="1:10" s="4" customFormat="1" ht="63" x14ac:dyDescent="0.2">
      <c r="A136" s="27" t="s">
        <v>100</v>
      </c>
      <c r="B136" s="27" t="s">
        <v>101</v>
      </c>
      <c r="C136" s="27" t="s">
        <v>102</v>
      </c>
      <c r="D136" s="42" t="s">
        <v>119</v>
      </c>
      <c r="E136" s="38"/>
      <c r="F136" s="38"/>
      <c r="G136" s="66">
        <f>H136</f>
        <v>232800</v>
      </c>
      <c r="H136" s="68">
        <v>232800</v>
      </c>
      <c r="I136" s="68"/>
      <c r="J136" s="68"/>
    </row>
    <row r="137" spans="1:10" s="5" customFormat="1" ht="31.5" x14ac:dyDescent="0.2">
      <c r="A137" s="21" t="s">
        <v>327</v>
      </c>
      <c r="B137" s="21" t="s">
        <v>328</v>
      </c>
      <c r="C137" s="21"/>
      <c r="D137" s="45" t="s">
        <v>329</v>
      </c>
      <c r="E137" s="53"/>
      <c r="F137" s="53"/>
      <c r="G137" s="61">
        <f t="shared" ref="G137:G165" si="6">H137+I137</f>
        <v>1389061840</v>
      </c>
      <c r="H137" s="64"/>
      <c r="I137" s="64">
        <f>I138+I139</f>
        <v>1389061840</v>
      </c>
      <c r="J137" s="64">
        <f>J138+J139</f>
        <v>542134040</v>
      </c>
    </row>
    <row r="138" spans="1:10" s="14" customFormat="1" ht="47.25" x14ac:dyDescent="0.2">
      <c r="A138" s="27" t="s">
        <v>157</v>
      </c>
      <c r="B138" s="27" t="s">
        <v>158</v>
      </c>
      <c r="C138" s="27" t="s">
        <v>23</v>
      </c>
      <c r="D138" s="42" t="s">
        <v>159</v>
      </c>
      <c r="E138" s="38"/>
      <c r="F138" s="38"/>
      <c r="G138" s="66">
        <f t="shared" si="6"/>
        <v>542134040</v>
      </c>
      <c r="H138" s="68"/>
      <c r="I138" s="68">
        <v>542134040</v>
      </c>
      <c r="J138" s="68">
        <v>542134040</v>
      </c>
    </row>
    <row r="139" spans="1:10" s="4" customFormat="1" ht="47.25" x14ac:dyDescent="0.2">
      <c r="A139" s="27" t="s">
        <v>98</v>
      </c>
      <c r="B139" s="27" t="s">
        <v>99</v>
      </c>
      <c r="C139" s="27" t="s">
        <v>23</v>
      </c>
      <c r="D139" s="42" t="s">
        <v>196</v>
      </c>
      <c r="E139" s="38"/>
      <c r="F139" s="38"/>
      <c r="G139" s="66">
        <f t="shared" si="6"/>
        <v>846927800</v>
      </c>
      <c r="H139" s="68"/>
      <c r="I139" s="68">
        <v>846927800</v>
      </c>
      <c r="J139" s="68"/>
    </row>
    <row r="140" spans="1:10" s="4" customFormat="1" ht="47.25" x14ac:dyDescent="0.2">
      <c r="A140" s="21" t="s">
        <v>330</v>
      </c>
      <c r="B140" s="21" t="s">
        <v>331</v>
      </c>
      <c r="C140" s="21"/>
      <c r="D140" s="28" t="s">
        <v>332</v>
      </c>
      <c r="E140" s="38"/>
      <c r="F140" s="38"/>
      <c r="G140" s="61">
        <f t="shared" si="6"/>
        <v>637096</v>
      </c>
      <c r="H140" s="64"/>
      <c r="I140" s="64">
        <f>I141</f>
        <v>637096</v>
      </c>
      <c r="J140" s="64"/>
    </row>
    <row r="141" spans="1:10" s="4" customFormat="1" ht="47.25" x14ac:dyDescent="0.2">
      <c r="A141" s="27" t="s">
        <v>103</v>
      </c>
      <c r="B141" s="27" t="s">
        <v>104</v>
      </c>
      <c r="C141" s="27" t="s">
        <v>25</v>
      </c>
      <c r="D141" s="42" t="s">
        <v>366</v>
      </c>
      <c r="E141" s="38"/>
      <c r="F141" s="38"/>
      <c r="G141" s="66">
        <f t="shared" si="6"/>
        <v>637096</v>
      </c>
      <c r="H141" s="68"/>
      <c r="I141" s="68">
        <v>637096</v>
      </c>
      <c r="J141" s="68"/>
    </row>
    <row r="142" spans="1:10" s="4" customFormat="1" ht="31.5" x14ac:dyDescent="0.2">
      <c r="A142" s="21" t="s">
        <v>333</v>
      </c>
      <c r="B142" s="21" t="s">
        <v>334</v>
      </c>
      <c r="C142" s="21"/>
      <c r="D142" s="28" t="s">
        <v>335</v>
      </c>
      <c r="E142" s="38"/>
      <c r="F142" s="38"/>
      <c r="G142" s="61">
        <f t="shared" si="6"/>
        <v>770000</v>
      </c>
      <c r="H142" s="64"/>
      <c r="I142" s="64">
        <f>I143</f>
        <v>770000</v>
      </c>
      <c r="J142" s="64"/>
    </row>
    <row r="143" spans="1:10" s="4" customFormat="1" ht="31.5" x14ac:dyDescent="0.2">
      <c r="A143" s="27" t="s">
        <v>105</v>
      </c>
      <c r="B143" s="27" t="s">
        <v>106</v>
      </c>
      <c r="C143" s="27" t="s">
        <v>25</v>
      </c>
      <c r="D143" s="42" t="s">
        <v>194</v>
      </c>
      <c r="E143" s="38"/>
      <c r="F143" s="38"/>
      <c r="G143" s="66">
        <f t="shared" si="6"/>
        <v>770000</v>
      </c>
      <c r="H143" s="68"/>
      <c r="I143" s="68">
        <v>770000</v>
      </c>
      <c r="J143" s="68"/>
    </row>
    <row r="144" spans="1:10" s="5" customFormat="1" ht="31.5" x14ac:dyDescent="0.2">
      <c r="A144" s="23" t="s">
        <v>154</v>
      </c>
      <c r="B144" s="23"/>
      <c r="C144" s="23"/>
      <c r="D144" s="32" t="s">
        <v>155</v>
      </c>
      <c r="E144" s="37"/>
      <c r="F144" s="37"/>
      <c r="G144" s="61">
        <f>G145</f>
        <v>1000000000</v>
      </c>
      <c r="H144" s="62">
        <f>H145</f>
        <v>0</v>
      </c>
      <c r="I144" s="62">
        <f>I145</f>
        <v>1000000000</v>
      </c>
      <c r="J144" s="62">
        <f>J145</f>
        <v>1000000000</v>
      </c>
    </row>
    <row r="145" spans="1:10" s="5" customFormat="1" ht="31.5" x14ac:dyDescent="0.2">
      <c r="A145" s="23" t="s">
        <v>156</v>
      </c>
      <c r="B145" s="23"/>
      <c r="C145" s="23"/>
      <c r="D145" s="32" t="s">
        <v>155</v>
      </c>
      <c r="E145" s="37"/>
      <c r="F145" s="37"/>
      <c r="G145" s="61">
        <f>H145+I145</f>
        <v>1000000000</v>
      </c>
      <c r="H145" s="62">
        <f>H146+H151</f>
        <v>0</v>
      </c>
      <c r="I145" s="62">
        <f>I146+I151</f>
        <v>1000000000</v>
      </c>
      <c r="J145" s="62">
        <f>J146+J151</f>
        <v>1000000000</v>
      </c>
    </row>
    <row r="146" spans="1:10" s="3" customFormat="1" ht="37.5" x14ac:dyDescent="0.2">
      <c r="A146" s="21" t="s">
        <v>336</v>
      </c>
      <c r="B146" s="21" t="s">
        <v>337</v>
      </c>
      <c r="C146" s="21"/>
      <c r="D146" s="58" t="s">
        <v>367</v>
      </c>
      <c r="E146" s="37"/>
      <c r="F146" s="51"/>
      <c r="G146" s="61">
        <f>H146+I146</f>
        <v>385060924</v>
      </c>
      <c r="H146" s="62"/>
      <c r="I146" s="74">
        <f>I147+I148+I150+I149</f>
        <v>385060924</v>
      </c>
      <c r="J146" s="74">
        <f>J147+J148+J150+J149</f>
        <v>385060924</v>
      </c>
    </row>
    <row r="147" spans="1:10" s="4" customFormat="1" ht="20.25" customHeight="1" x14ac:dyDescent="0.2">
      <c r="A147" s="27" t="s">
        <v>180</v>
      </c>
      <c r="B147" s="27" t="s">
        <v>181</v>
      </c>
      <c r="C147" s="27" t="s">
        <v>19</v>
      </c>
      <c r="D147" s="42" t="s">
        <v>182</v>
      </c>
      <c r="E147" s="38"/>
      <c r="F147" s="38"/>
      <c r="G147" s="66">
        <f t="shared" si="6"/>
        <v>159322783</v>
      </c>
      <c r="H147" s="68"/>
      <c r="I147" s="68">
        <v>159322783</v>
      </c>
      <c r="J147" s="68">
        <v>159322783</v>
      </c>
    </row>
    <row r="148" spans="1:10" s="4" customFormat="1" ht="20.25" customHeight="1" x14ac:dyDescent="0.2">
      <c r="A148" s="27" t="s">
        <v>183</v>
      </c>
      <c r="B148" s="27" t="s">
        <v>184</v>
      </c>
      <c r="C148" s="27" t="s">
        <v>19</v>
      </c>
      <c r="D148" s="42" t="s">
        <v>185</v>
      </c>
      <c r="E148" s="38"/>
      <c r="F148" s="38"/>
      <c r="G148" s="66">
        <f t="shared" si="6"/>
        <v>130112452</v>
      </c>
      <c r="H148" s="68"/>
      <c r="I148" s="68">
        <v>130112452</v>
      </c>
      <c r="J148" s="68">
        <v>130112452</v>
      </c>
    </row>
    <row r="149" spans="1:10" s="4" customFormat="1" ht="20.25" customHeight="1" x14ac:dyDescent="0.2">
      <c r="A149" s="27" t="s">
        <v>356</v>
      </c>
      <c r="B149" s="27" t="s">
        <v>357</v>
      </c>
      <c r="C149" s="27" t="s">
        <v>19</v>
      </c>
      <c r="D149" s="42" t="s">
        <v>358</v>
      </c>
      <c r="E149" s="38"/>
      <c r="F149" s="38"/>
      <c r="G149" s="66">
        <f t="shared" si="6"/>
        <v>1000000</v>
      </c>
      <c r="H149" s="68"/>
      <c r="I149" s="68">
        <v>1000000</v>
      </c>
      <c r="J149" s="68">
        <v>1000000</v>
      </c>
    </row>
    <row r="150" spans="1:10" s="4" customFormat="1" ht="35.25" customHeight="1" x14ac:dyDescent="0.2">
      <c r="A150" s="27" t="s">
        <v>186</v>
      </c>
      <c r="B150" s="27" t="s">
        <v>187</v>
      </c>
      <c r="C150" s="27" t="s">
        <v>19</v>
      </c>
      <c r="D150" s="42" t="s">
        <v>188</v>
      </c>
      <c r="E150" s="38"/>
      <c r="F150" s="38"/>
      <c r="G150" s="66">
        <f t="shared" si="6"/>
        <v>94625689</v>
      </c>
      <c r="H150" s="68"/>
      <c r="I150" s="68">
        <v>94625689</v>
      </c>
      <c r="J150" s="68">
        <v>94625689</v>
      </c>
    </row>
    <row r="151" spans="1:10" s="4" customFormat="1" ht="35.25" customHeight="1" x14ac:dyDescent="0.2">
      <c r="A151" s="21" t="s">
        <v>349</v>
      </c>
      <c r="B151" s="21" t="s">
        <v>350</v>
      </c>
      <c r="C151" s="21"/>
      <c r="D151" s="28" t="s">
        <v>351</v>
      </c>
      <c r="E151" s="38"/>
      <c r="F151" s="38"/>
      <c r="G151" s="61">
        <f t="shared" si="6"/>
        <v>614939076</v>
      </c>
      <c r="H151" s="64"/>
      <c r="I151" s="64">
        <f>I152+I153+I154+I155+I156</f>
        <v>614939076</v>
      </c>
      <c r="J151" s="64">
        <f>J152+J153+J154+J155+J156</f>
        <v>614939076</v>
      </c>
    </row>
    <row r="152" spans="1:10" s="4" customFormat="1" ht="49.5" customHeight="1" x14ac:dyDescent="0.2">
      <c r="A152" s="27" t="s">
        <v>189</v>
      </c>
      <c r="B152" s="27" t="s">
        <v>178</v>
      </c>
      <c r="C152" s="27" t="s">
        <v>4</v>
      </c>
      <c r="D152" s="42" t="s">
        <v>179</v>
      </c>
      <c r="E152" s="38"/>
      <c r="F152" s="38"/>
      <c r="G152" s="66">
        <f t="shared" si="6"/>
        <v>199446450</v>
      </c>
      <c r="H152" s="68"/>
      <c r="I152" s="68">
        <v>199446450</v>
      </c>
      <c r="J152" s="68">
        <v>199446450</v>
      </c>
    </row>
    <row r="153" spans="1:10" s="4" customFormat="1" ht="99.75" customHeight="1" x14ac:dyDescent="0.2">
      <c r="A153" s="27" t="s">
        <v>173</v>
      </c>
      <c r="B153" s="27" t="s">
        <v>174</v>
      </c>
      <c r="C153" s="27" t="s">
        <v>4</v>
      </c>
      <c r="D153" s="42" t="s">
        <v>392</v>
      </c>
      <c r="E153" s="38"/>
      <c r="F153" s="38"/>
      <c r="G153" s="66">
        <f t="shared" si="6"/>
        <v>36600000</v>
      </c>
      <c r="H153" s="68"/>
      <c r="I153" s="68">
        <v>36600000</v>
      </c>
      <c r="J153" s="68">
        <v>36600000</v>
      </c>
    </row>
    <row r="154" spans="1:10" s="4" customFormat="1" ht="31.5" x14ac:dyDescent="0.2">
      <c r="A154" s="27" t="s">
        <v>190</v>
      </c>
      <c r="B154" s="27" t="s">
        <v>191</v>
      </c>
      <c r="C154" s="27" t="s">
        <v>4</v>
      </c>
      <c r="D154" s="41" t="s">
        <v>202</v>
      </c>
      <c r="E154" s="38"/>
      <c r="F154" s="79"/>
      <c r="G154" s="66">
        <f>H154+I154</f>
        <v>17742599</v>
      </c>
      <c r="H154" s="80"/>
      <c r="I154" s="73">
        <v>17742599</v>
      </c>
      <c r="J154" s="73">
        <v>17742599</v>
      </c>
    </row>
    <row r="155" spans="1:10" s="4" customFormat="1" ht="49.5" customHeight="1" x14ac:dyDescent="0.2">
      <c r="A155" s="27" t="s">
        <v>192</v>
      </c>
      <c r="B155" s="27" t="s">
        <v>193</v>
      </c>
      <c r="C155" s="27" t="s">
        <v>4</v>
      </c>
      <c r="D155" s="42" t="s">
        <v>368</v>
      </c>
      <c r="E155" s="38"/>
      <c r="F155" s="38"/>
      <c r="G155" s="66">
        <f t="shared" si="6"/>
        <v>61742974</v>
      </c>
      <c r="H155" s="68"/>
      <c r="I155" s="68">
        <v>61742974</v>
      </c>
      <c r="J155" s="68">
        <v>61742974</v>
      </c>
    </row>
    <row r="156" spans="1:10" s="4" customFormat="1" ht="47.25" x14ac:dyDescent="0.2">
      <c r="A156" s="27" t="s">
        <v>259</v>
      </c>
      <c r="B156" s="27" t="s">
        <v>260</v>
      </c>
      <c r="C156" s="27" t="s">
        <v>4</v>
      </c>
      <c r="D156" s="41" t="s">
        <v>261</v>
      </c>
      <c r="E156" s="38"/>
      <c r="F156" s="79"/>
      <c r="G156" s="66">
        <f>H156+I156</f>
        <v>299407053</v>
      </c>
      <c r="H156" s="80"/>
      <c r="I156" s="73">
        <v>299407053</v>
      </c>
      <c r="J156" s="73">
        <v>299407053</v>
      </c>
    </row>
    <row r="157" spans="1:10" s="5" customFormat="1" ht="31.5" x14ac:dyDescent="0.2">
      <c r="A157" s="23" t="s">
        <v>87</v>
      </c>
      <c r="B157" s="23"/>
      <c r="C157" s="23"/>
      <c r="D157" s="32" t="s">
        <v>118</v>
      </c>
      <c r="E157" s="37"/>
      <c r="F157" s="37"/>
      <c r="G157" s="61">
        <f t="shared" si="6"/>
        <v>600000</v>
      </c>
      <c r="H157" s="62">
        <f t="shared" ref="H157:J158" si="7">H158</f>
        <v>600000</v>
      </c>
      <c r="I157" s="62">
        <f t="shared" si="7"/>
        <v>0</v>
      </c>
      <c r="J157" s="62">
        <f t="shared" si="7"/>
        <v>0</v>
      </c>
    </row>
    <row r="158" spans="1:10" s="5" customFormat="1" ht="31.5" x14ac:dyDescent="0.2">
      <c r="A158" s="23" t="s">
        <v>88</v>
      </c>
      <c r="B158" s="23"/>
      <c r="C158" s="23"/>
      <c r="D158" s="32" t="s">
        <v>118</v>
      </c>
      <c r="E158" s="37"/>
      <c r="F158" s="37"/>
      <c r="G158" s="61">
        <f t="shared" si="6"/>
        <v>600000</v>
      </c>
      <c r="H158" s="62">
        <f t="shared" si="7"/>
        <v>600000</v>
      </c>
      <c r="I158" s="62">
        <f t="shared" si="7"/>
        <v>0</v>
      </c>
      <c r="J158" s="62">
        <f t="shared" si="7"/>
        <v>0</v>
      </c>
    </row>
    <row r="159" spans="1:10" s="3" customFormat="1" ht="31.5" x14ac:dyDescent="0.2">
      <c r="A159" s="21" t="s">
        <v>121</v>
      </c>
      <c r="B159" s="21" t="s">
        <v>122</v>
      </c>
      <c r="C159" s="21" t="s">
        <v>4</v>
      </c>
      <c r="D159" s="28" t="s">
        <v>89</v>
      </c>
      <c r="E159" s="37"/>
      <c r="F159" s="37"/>
      <c r="G159" s="61">
        <f t="shared" si="6"/>
        <v>600000</v>
      </c>
      <c r="H159" s="64">
        <v>600000</v>
      </c>
      <c r="I159" s="64"/>
      <c r="J159" s="64"/>
    </row>
    <row r="160" spans="1:10" s="3" customFormat="1" ht="47.25" x14ac:dyDescent="0.2">
      <c r="A160" s="21"/>
      <c r="B160" s="21"/>
      <c r="C160" s="21"/>
      <c r="D160" s="45"/>
      <c r="E160" s="29" t="s">
        <v>145</v>
      </c>
      <c r="F160" s="29" t="s">
        <v>379</v>
      </c>
      <c r="G160" s="61">
        <f t="shared" si="6"/>
        <v>500000</v>
      </c>
      <c r="H160" s="62">
        <f>H162</f>
        <v>500000</v>
      </c>
      <c r="I160" s="62">
        <f>I162</f>
        <v>0</v>
      </c>
      <c r="J160" s="62">
        <f>J162</f>
        <v>0</v>
      </c>
    </row>
    <row r="161" spans="1:10" s="3" customFormat="1" ht="20.25" x14ac:dyDescent="0.2">
      <c r="A161" s="21"/>
      <c r="B161" s="21"/>
      <c r="C161" s="21"/>
      <c r="D161" s="45"/>
      <c r="E161" s="31" t="s">
        <v>2</v>
      </c>
      <c r="F161" s="31"/>
      <c r="G161" s="61">
        <f t="shared" si="6"/>
        <v>0</v>
      </c>
      <c r="H161" s="64"/>
      <c r="I161" s="64"/>
      <c r="J161" s="64"/>
    </row>
    <row r="162" spans="1:10" s="3" customFormat="1" ht="31.5" x14ac:dyDescent="0.2">
      <c r="A162" s="23" t="s">
        <v>87</v>
      </c>
      <c r="B162" s="21"/>
      <c r="C162" s="21"/>
      <c r="D162" s="32" t="s">
        <v>24</v>
      </c>
      <c r="E162" s="31"/>
      <c r="F162" s="31"/>
      <c r="G162" s="61">
        <f t="shared" si="6"/>
        <v>500000</v>
      </c>
      <c r="H162" s="62">
        <f>H163</f>
        <v>500000</v>
      </c>
      <c r="I162" s="62">
        <f>I163</f>
        <v>0</v>
      </c>
      <c r="J162" s="62">
        <f>J163</f>
        <v>0</v>
      </c>
    </row>
    <row r="163" spans="1:10" s="3" customFormat="1" ht="31.5" x14ac:dyDescent="0.2">
      <c r="A163" s="23" t="s">
        <v>88</v>
      </c>
      <c r="B163" s="21"/>
      <c r="C163" s="21"/>
      <c r="D163" s="32" t="s">
        <v>118</v>
      </c>
      <c r="E163" s="31"/>
      <c r="F163" s="31"/>
      <c r="G163" s="61">
        <f t="shared" si="6"/>
        <v>500000</v>
      </c>
      <c r="H163" s="62">
        <f>H164</f>
        <v>500000</v>
      </c>
      <c r="I163" s="62">
        <f>I165</f>
        <v>0</v>
      </c>
      <c r="J163" s="62">
        <f>J165</f>
        <v>0</v>
      </c>
    </row>
    <row r="164" spans="1:10" s="3" customFormat="1" ht="20.25" x14ac:dyDescent="0.2">
      <c r="A164" s="21" t="s">
        <v>346</v>
      </c>
      <c r="B164" s="21" t="s">
        <v>347</v>
      </c>
      <c r="C164" s="21"/>
      <c r="D164" s="45" t="s">
        <v>348</v>
      </c>
      <c r="E164" s="31"/>
      <c r="F164" s="31"/>
      <c r="G164" s="61">
        <f t="shared" si="6"/>
        <v>500000</v>
      </c>
      <c r="H164" s="62">
        <f>H165</f>
        <v>500000</v>
      </c>
      <c r="I164" s="62"/>
      <c r="J164" s="62"/>
    </row>
    <row r="165" spans="1:10" s="4" customFormat="1" ht="30.75" customHeight="1" x14ac:dyDescent="0.2">
      <c r="A165" s="27" t="s">
        <v>107</v>
      </c>
      <c r="B165" s="27" t="s">
        <v>108</v>
      </c>
      <c r="C165" s="27" t="s">
        <v>30</v>
      </c>
      <c r="D165" s="50" t="s">
        <v>109</v>
      </c>
      <c r="E165" s="38"/>
      <c r="F165" s="38"/>
      <c r="G165" s="61">
        <f t="shared" si="6"/>
        <v>500000</v>
      </c>
      <c r="H165" s="64">
        <v>500000</v>
      </c>
      <c r="I165" s="64"/>
      <c r="J165" s="64"/>
    </row>
    <row r="166" spans="1:10" s="3" customFormat="1" ht="47.25" x14ac:dyDescent="0.2">
      <c r="A166" s="21"/>
      <c r="B166" s="21"/>
      <c r="C166" s="21"/>
      <c r="D166" s="28"/>
      <c r="E166" s="29" t="s">
        <v>209</v>
      </c>
      <c r="F166" s="29" t="s">
        <v>380</v>
      </c>
      <c r="G166" s="61">
        <f>H166+I166</f>
        <v>221068800</v>
      </c>
      <c r="H166" s="61">
        <f>H172+H168</f>
        <v>0</v>
      </c>
      <c r="I166" s="61">
        <f>I172+I168</f>
        <v>221068800</v>
      </c>
      <c r="J166" s="61">
        <f>J172+J168</f>
        <v>0</v>
      </c>
    </row>
    <row r="167" spans="1:10" s="3" customFormat="1" ht="20.25" x14ac:dyDescent="0.2">
      <c r="A167" s="21"/>
      <c r="B167" s="21"/>
      <c r="C167" s="21"/>
      <c r="D167" s="28"/>
      <c r="E167" s="31" t="s">
        <v>2</v>
      </c>
      <c r="F167" s="51"/>
      <c r="G167" s="61"/>
      <c r="H167" s="62"/>
      <c r="I167" s="64"/>
      <c r="J167" s="74"/>
    </row>
    <row r="168" spans="1:10" s="3" customFormat="1" ht="47.25" x14ac:dyDescent="0.2">
      <c r="A168" s="23" t="s">
        <v>80</v>
      </c>
      <c r="B168" s="23"/>
      <c r="C168" s="23"/>
      <c r="D168" s="32" t="s">
        <v>20</v>
      </c>
      <c r="E168" s="31"/>
      <c r="F168" s="52">
        <v>0</v>
      </c>
      <c r="G168" s="61">
        <f>H168+I168</f>
        <v>111000000</v>
      </c>
      <c r="H168" s="62">
        <f>H169</f>
        <v>0</v>
      </c>
      <c r="I168" s="61">
        <f>I169</f>
        <v>111000000</v>
      </c>
      <c r="J168" s="61">
        <f>J169</f>
        <v>0</v>
      </c>
    </row>
    <row r="169" spans="1:10" s="3" customFormat="1" ht="47.25" x14ac:dyDescent="0.2">
      <c r="A169" s="23" t="s">
        <v>81</v>
      </c>
      <c r="B169" s="23"/>
      <c r="C169" s="23"/>
      <c r="D169" s="32" t="s">
        <v>20</v>
      </c>
      <c r="E169" s="31"/>
      <c r="F169" s="52">
        <v>0</v>
      </c>
      <c r="G169" s="61">
        <f>H169+I169</f>
        <v>111000000</v>
      </c>
      <c r="H169" s="61">
        <f>H170+H171</f>
        <v>0</v>
      </c>
      <c r="I169" s="61">
        <f>I170+I171</f>
        <v>111000000</v>
      </c>
      <c r="J169" s="61">
        <f>J170+J171</f>
        <v>0</v>
      </c>
    </row>
    <row r="170" spans="1:10" s="3" customFormat="1" ht="20.25" x14ac:dyDescent="0.2">
      <c r="A170" s="21" t="s">
        <v>177</v>
      </c>
      <c r="B170" s="21" t="s">
        <v>148</v>
      </c>
      <c r="C170" s="21" t="s">
        <v>149</v>
      </c>
      <c r="D170" s="28" t="s">
        <v>150</v>
      </c>
      <c r="E170" s="31"/>
      <c r="F170" s="51">
        <v>0</v>
      </c>
      <c r="G170" s="61">
        <f t="shared" ref="G170:G183" si="8">H170+I170</f>
        <v>111000000</v>
      </c>
      <c r="H170" s="62"/>
      <c r="I170" s="64">
        <v>111000000</v>
      </c>
      <c r="J170" s="74"/>
    </row>
    <row r="171" spans="1:10" s="3" customFormat="1" ht="20.25" x14ac:dyDescent="0.2">
      <c r="A171" s="21">
        <v>1217640</v>
      </c>
      <c r="B171" s="21" t="s">
        <v>226</v>
      </c>
      <c r="C171" s="21" t="s">
        <v>30</v>
      </c>
      <c r="D171" s="28" t="s">
        <v>227</v>
      </c>
      <c r="E171" s="31"/>
      <c r="F171" s="51"/>
      <c r="G171" s="61">
        <f t="shared" si="8"/>
        <v>0</v>
      </c>
      <c r="H171" s="62"/>
      <c r="I171" s="64"/>
      <c r="J171" s="74"/>
    </row>
    <row r="172" spans="1:10" s="3" customFormat="1" ht="31.5" x14ac:dyDescent="0.2">
      <c r="A172" s="23" t="s">
        <v>195</v>
      </c>
      <c r="B172" s="23"/>
      <c r="C172" s="23"/>
      <c r="D172" s="32" t="s">
        <v>152</v>
      </c>
      <c r="E172" s="38"/>
      <c r="F172" s="38"/>
      <c r="G172" s="61">
        <f t="shared" si="8"/>
        <v>110068800</v>
      </c>
      <c r="H172" s="62">
        <f>H173</f>
        <v>0</v>
      </c>
      <c r="I172" s="62">
        <f>I173</f>
        <v>110068800</v>
      </c>
      <c r="J172" s="64">
        <f>J173</f>
        <v>0</v>
      </c>
    </row>
    <row r="173" spans="1:10" s="3" customFormat="1" ht="31.5" x14ac:dyDescent="0.2">
      <c r="A173" s="23" t="s">
        <v>151</v>
      </c>
      <c r="B173" s="23"/>
      <c r="C173" s="23"/>
      <c r="D173" s="32" t="s">
        <v>152</v>
      </c>
      <c r="E173" s="31"/>
      <c r="F173" s="52">
        <v>0</v>
      </c>
      <c r="G173" s="61">
        <f t="shared" si="8"/>
        <v>110068800</v>
      </c>
      <c r="H173" s="62">
        <f>H174+H175</f>
        <v>0</v>
      </c>
      <c r="I173" s="62">
        <f>I174+I175</f>
        <v>110068800</v>
      </c>
      <c r="J173" s="64">
        <f>J174+J175</f>
        <v>0</v>
      </c>
    </row>
    <row r="174" spans="1:10" s="3" customFormat="1" ht="20.25" x14ac:dyDescent="0.2">
      <c r="A174" s="21" t="s">
        <v>153</v>
      </c>
      <c r="B174" s="21" t="s">
        <v>148</v>
      </c>
      <c r="C174" s="21" t="s">
        <v>149</v>
      </c>
      <c r="D174" s="28" t="s">
        <v>150</v>
      </c>
      <c r="E174" s="37"/>
      <c r="F174" s="51">
        <v>0</v>
      </c>
      <c r="G174" s="61">
        <f t="shared" si="8"/>
        <v>99000000</v>
      </c>
      <c r="H174" s="62"/>
      <c r="I174" s="64">
        <v>99000000</v>
      </c>
      <c r="J174" s="64"/>
    </row>
    <row r="175" spans="1:10" s="3" customFormat="1" ht="47.25" x14ac:dyDescent="0.2">
      <c r="A175" s="21" t="s">
        <v>170</v>
      </c>
      <c r="B175" s="21" t="s">
        <v>171</v>
      </c>
      <c r="C175" s="21" t="s">
        <v>8</v>
      </c>
      <c r="D175" s="28" t="s">
        <v>204</v>
      </c>
      <c r="E175" s="37"/>
      <c r="F175" s="51"/>
      <c r="G175" s="61">
        <f>H175+I175</f>
        <v>11068800</v>
      </c>
      <c r="H175" s="62"/>
      <c r="I175" s="64">
        <v>11068800</v>
      </c>
      <c r="J175" s="64"/>
    </row>
    <row r="176" spans="1:10" s="3" customFormat="1" ht="20.25" x14ac:dyDescent="0.2">
      <c r="A176" s="21"/>
      <c r="B176" s="21"/>
      <c r="C176" s="21"/>
      <c r="D176" s="42" t="s">
        <v>2</v>
      </c>
      <c r="E176" s="31"/>
      <c r="F176" s="51"/>
      <c r="G176" s="61">
        <f t="shared" si="8"/>
        <v>0</v>
      </c>
      <c r="H176" s="62"/>
      <c r="I176" s="62"/>
      <c r="J176" s="64"/>
    </row>
    <row r="177" spans="1:10" s="3" customFormat="1" ht="20.25" x14ac:dyDescent="0.2">
      <c r="A177" s="21"/>
      <c r="B177" s="21"/>
      <c r="C177" s="21"/>
      <c r="D177" s="42" t="s">
        <v>172</v>
      </c>
      <c r="E177" s="37"/>
      <c r="F177" s="51"/>
      <c r="G177" s="66">
        <f t="shared" si="8"/>
        <v>11068800</v>
      </c>
      <c r="H177" s="62"/>
      <c r="I177" s="64">
        <v>11068800</v>
      </c>
      <c r="J177" s="64"/>
    </row>
    <row r="178" spans="1:10" s="3" customFormat="1" ht="53.25" customHeight="1" x14ac:dyDescent="0.2">
      <c r="A178" s="21"/>
      <c r="B178" s="21"/>
      <c r="C178" s="21"/>
      <c r="D178" s="28"/>
      <c r="E178" s="29" t="s">
        <v>222</v>
      </c>
      <c r="F178" s="29" t="s">
        <v>381</v>
      </c>
      <c r="G178" s="61">
        <f>H178+I178</f>
        <v>11060400</v>
      </c>
      <c r="H178" s="62">
        <f>H180</f>
        <v>11060400</v>
      </c>
      <c r="I178" s="62">
        <f>I180</f>
        <v>0</v>
      </c>
      <c r="J178" s="62">
        <f>J180</f>
        <v>0</v>
      </c>
    </row>
    <row r="179" spans="1:10" s="3" customFormat="1" ht="20.25" x14ac:dyDescent="0.2">
      <c r="A179" s="25"/>
      <c r="B179" s="25"/>
      <c r="C179" s="25"/>
      <c r="D179" s="39"/>
      <c r="E179" s="31" t="s">
        <v>2</v>
      </c>
      <c r="F179" s="31"/>
      <c r="G179" s="61">
        <f t="shared" si="8"/>
        <v>0</v>
      </c>
      <c r="H179" s="69"/>
      <c r="I179" s="69"/>
      <c r="J179" s="69"/>
    </row>
    <row r="180" spans="1:10" s="3" customFormat="1" ht="31.5" x14ac:dyDescent="0.2">
      <c r="A180" s="23" t="s">
        <v>161</v>
      </c>
      <c r="B180" s="23"/>
      <c r="C180" s="23"/>
      <c r="D180" s="32" t="s">
        <v>162</v>
      </c>
      <c r="E180" s="31"/>
      <c r="F180" s="31"/>
      <c r="G180" s="61">
        <f t="shared" si="8"/>
        <v>11060400</v>
      </c>
      <c r="H180" s="62">
        <f t="shared" ref="H180:J181" si="9">H181</f>
        <v>11060400</v>
      </c>
      <c r="I180" s="62">
        <f t="shared" si="9"/>
        <v>0</v>
      </c>
      <c r="J180" s="62">
        <f t="shared" si="9"/>
        <v>0</v>
      </c>
    </row>
    <row r="181" spans="1:10" s="3" customFormat="1" ht="31.5" x14ac:dyDescent="0.2">
      <c r="A181" s="23" t="s">
        <v>163</v>
      </c>
      <c r="B181" s="23"/>
      <c r="C181" s="23"/>
      <c r="D181" s="32" t="s">
        <v>162</v>
      </c>
      <c r="E181" s="31"/>
      <c r="F181" s="31"/>
      <c r="G181" s="61">
        <f>H181+I181</f>
        <v>11060400</v>
      </c>
      <c r="H181" s="62">
        <f t="shared" si="9"/>
        <v>11060400</v>
      </c>
      <c r="I181" s="62">
        <f t="shared" si="9"/>
        <v>0</v>
      </c>
      <c r="J181" s="62">
        <f t="shared" si="9"/>
        <v>0</v>
      </c>
    </row>
    <row r="182" spans="1:10" s="4" customFormat="1" ht="20.25" x14ac:dyDescent="0.2">
      <c r="A182" s="21" t="s">
        <v>340</v>
      </c>
      <c r="B182" s="21" t="s">
        <v>301</v>
      </c>
      <c r="C182" s="21"/>
      <c r="D182" s="28" t="s">
        <v>302</v>
      </c>
      <c r="E182" s="35"/>
      <c r="F182" s="35"/>
      <c r="G182" s="61">
        <f t="shared" si="8"/>
        <v>11060400</v>
      </c>
      <c r="H182" s="64">
        <f>H183</f>
        <v>11060400</v>
      </c>
      <c r="I182" s="64"/>
      <c r="J182" s="64"/>
    </row>
    <row r="183" spans="1:10" s="4" customFormat="1" ht="20.25" x14ac:dyDescent="0.2">
      <c r="A183" s="27" t="s">
        <v>339</v>
      </c>
      <c r="B183" s="27" t="s">
        <v>303</v>
      </c>
      <c r="C183" s="27" t="s">
        <v>7</v>
      </c>
      <c r="D183" s="42" t="s">
        <v>128</v>
      </c>
      <c r="E183" s="35"/>
      <c r="F183" s="35"/>
      <c r="G183" s="61">
        <f t="shared" si="8"/>
        <v>11060400</v>
      </c>
      <c r="H183" s="64">
        <v>11060400</v>
      </c>
      <c r="I183" s="64"/>
      <c r="J183" s="64"/>
    </row>
    <row r="184" spans="1:10" s="57" customFormat="1" ht="63.75" customHeight="1" x14ac:dyDescent="0.2">
      <c r="A184" s="21"/>
      <c r="B184" s="21"/>
      <c r="C184" s="21"/>
      <c r="D184" s="58"/>
      <c r="E184" s="37" t="s">
        <v>385</v>
      </c>
      <c r="F184" s="81" t="s">
        <v>391</v>
      </c>
      <c r="G184" s="61">
        <f t="shared" ref="G184:G195" si="10">H184+I184</f>
        <v>1500000</v>
      </c>
      <c r="H184" s="76">
        <f>H186</f>
        <v>1500000</v>
      </c>
      <c r="I184" s="75"/>
      <c r="J184" s="75"/>
    </row>
    <row r="185" spans="1:10" s="57" customFormat="1" ht="20.25" x14ac:dyDescent="0.2">
      <c r="A185" s="21"/>
      <c r="B185" s="21"/>
      <c r="C185" s="21"/>
      <c r="D185" s="58"/>
      <c r="E185" s="54" t="s">
        <v>2</v>
      </c>
      <c r="F185" s="55"/>
      <c r="G185" s="61">
        <f t="shared" si="10"/>
        <v>0</v>
      </c>
      <c r="H185" s="76"/>
      <c r="I185" s="75"/>
      <c r="J185" s="75"/>
    </row>
    <row r="186" spans="1:10" s="57" customFormat="1" ht="55.5" customHeight="1" x14ac:dyDescent="0.2">
      <c r="A186" s="23" t="s">
        <v>255</v>
      </c>
      <c r="B186" s="23"/>
      <c r="C186" s="23"/>
      <c r="D186" s="32" t="s">
        <v>256</v>
      </c>
      <c r="E186" s="56"/>
      <c r="F186" s="56"/>
      <c r="G186" s="61">
        <f t="shared" si="10"/>
        <v>1500000</v>
      </c>
      <c r="H186" s="76">
        <f>H187</f>
        <v>1500000</v>
      </c>
      <c r="I186" s="75"/>
      <c r="J186" s="75"/>
    </row>
    <row r="187" spans="1:10" s="57" customFormat="1" ht="55.5" customHeight="1" x14ac:dyDescent="0.2">
      <c r="A187" s="23" t="s">
        <v>257</v>
      </c>
      <c r="B187" s="23"/>
      <c r="C187" s="23"/>
      <c r="D187" s="32" t="s">
        <v>256</v>
      </c>
      <c r="E187" s="56"/>
      <c r="F187" s="56"/>
      <c r="G187" s="61">
        <f>H187+I187</f>
        <v>1500000</v>
      </c>
      <c r="H187" s="76">
        <f>H188+H192+H194+H190</f>
        <v>1500000</v>
      </c>
      <c r="I187" s="75">
        <f>I193</f>
        <v>0</v>
      </c>
      <c r="J187" s="75">
        <f>J193</f>
        <v>0</v>
      </c>
    </row>
    <row r="188" spans="1:10" s="57" customFormat="1" ht="20.25" x14ac:dyDescent="0.2">
      <c r="A188" s="21" t="s">
        <v>320</v>
      </c>
      <c r="B188" s="21" t="s">
        <v>301</v>
      </c>
      <c r="C188" s="21"/>
      <c r="D188" s="60" t="s">
        <v>302</v>
      </c>
      <c r="E188" s="56"/>
      <c r="F188" s="56"/>
      <c r="G188" s="61">
        <f>H188+I188</f>
        <v>250000</v>
      </c>
      <c r="H188" s="64">
        <f>H189</f>
        <v>250000</v>
      </c>
      <c r="I188" s="75"/>
      <c r="J188" s="75"/>
    </row>
    <row r="189" spans="1:10" s="57" customFormat="1" ht="20.25" x14ac:dyDescent="0.2">
      <c r="A189" s="27" t="s">
        <v>305</v>
      </c>
      <c r="B189" s="27" t="s">
        <v>303</v>
      </c>
      <c r="C189" s="27" t="s">
        <v>304</v>
      </c>
      <c r="D189" s="42" t="s">
        <v>128</v>
      </c>
      <c r="E189" s="56"/>
      <c r="F189" s="56"/>
      <c r="G189" s="61">
        <f>H189</f>
        <v>250000</v>
      </c>
      <c r="H189" s="64">
        <v>250000</v>
      </c>
      <c r="I189" s="75"/>
      <c r="J189" s="75"/>
    </row>
    <row r="190" spans="1:10" s="57" customFormat="1" ht="20.25" x14ac:dyDescent="0.2">
      <c r="A190" s="21" t="s">
        <v>306</v>
      </c>
      <c r="B190" s="21" t="s">
        <v>275</v>
      </c>
      <c r="C190" s="21"/>
      <c r="D190" s="28" t="s">
        <v>276</v>
      </c>
      <c r="E190" s="56"/>
      <c r="F190" s="56"/>
      <c r="G190" s="61">
        <f>H190</f>
        <v>816000</v>
      </c>
      <c r="H190" s="64">
        <f>H191</f>
        <v>816000</v>
      </c>
      <c r="I190" s="75"/>
      <c r="J190" s="75"/>
    </row>
    <row r="191" spans="1:10" s="57" customFormat="1" ht="31.5" x14ac:dyDescent="0.2">
      <c r="A191" s="27" t="s">
        <v>265</v>
      </c>
      <c r="B191" s="27" t="s">
        <v>133</v>
      </c>
      <c r="C191" s="27" t="s">
        <v>12</v>
      </c>
      <c r="D191" s="42" t="s">
        <v>124</v>
      </c>
      <c r="E191" s="56"/>
      <c r="F191" s="56"/>
      <c r="G191" s="61">
        <f>H191</f>
        <v>816000</v>
      </c>
      <c r="H191" s="64">
        <v>816000</v>
      </c>
      <c r="I191" s="75"/>
      <c r="J191" s="75"/>
    </row>
    <row r="192" spans="1:10" s="57" customFormat="1" ht="20.25" x14ac:dyDescent="0.2">
      <c r="A192" s="21" t="s">
        <v>298</v>
      </c>
      <c r="B192" s="21" t="s">
        <v>299</v>
      </c>
      <c r="C192" s="21"/>
      <c r="D192" s="28" t="s">
        <v>300</v>
      </c>
      <c r="E192" s="56"/>
      <c r="F192" s="56"/>
      <c r="G192" s="61">
        <f t="shared" si="10"/>
        <v>80000</v>
      </c>
      <c r="H192" s="64">
        <f>H193</f>
        <v>80000</v>
      </c>
      <c r="I192" s="75"/>
      <c r="J192" s="75"/>
    </row>
    <row r="193" spans="1:10" s="3" customFormat="1" ht="20.25" x14ac:dyDescent="0.2">
      <c r="A193" s="27" t="s">
        <v>262</v>
      </c>
      <c r="B193" s="27" t="s">
        <v>135</v>
      </c>
      <c r="C193" s="27" t="s">
        <v>15</v>
      </c>
      <c r="D193" s="42" t="s">
        <v>134</v>
      </c>
      <c r="E193" s="37"/>
      <c r="F193" s="51"/>
      <c r="G193" s="61">
        <f t="shared" si="10"/>
        <v>80000</v>
      </c>
      <c r="H193" s="64">
        <v>80000</v>
      </c>
      <c r="I193" s="64"/>
      <c r="J193" s="64"/>
    </row>
    <row r="194" spans="1:10" s="3" customFormat="1" ht="20.25" x14ac:dyDescent="0.2">
      <c r="A194" s="21" t="s">
        <v>295</v>
      </c>
      <c r="B194" s="21" t="s">
        <v>296</v>
      </c>
      <c r="C194" s="21"/>
      <c r="D194" s="28" t="s">
        <v>297</v>
      </c>
      <c r="E194" s="37"/>
      <c r="F194" s="51"/>
      <c r="G194" s="61">
        <f t="shared" si="10"/>
        <v>354000</v>
      </c>
      <c r="H194" s="64">
        <f>H195</f>
        <v>354000</v>
      </c>
      <c r="I194" s="64"/>
      <c r="J194" s="64"/>
    </row>
    <row r="195" spans="1:10" s="3" customFormat="1" ht="47.25" x14ac:dyDescent="0.2">
      <c r="A195" s="27" t="s">
        <v>258</v>
      </c>
      <c r="B195" s="27" t="s">
        <v>46</v>
      </c>
      <c r="C195" s="27" t="s">
        <v>16</v>
      </c>
      <c r="D195" s="42" t="s">
        <v>115</v>
      </c>
      <c r="E195" s="37"/>
      <c r="F195" s="51"/>
      <c r="G195" s="61">
        <f t="shared" si="10"/>
        <v>354000</v>
      </c>
      <c r="H195" s="64">
        <v>354000</v>
      </c>
      <c r="I195" s="64"/>
      <c r="J195" s="64"/>
    </row>
    <row r="196" spans="1:10" s="3" customFormat="1" ht="47.25" x14ac:dyDescent="0.2">
      <c r="A196" s="21"/>
      <c r="B196" s="21"/>
      <c r="C196" s="21"/>
      <c r="D196" s="28"/>
      <c r="E196" s="29" t="s">
        <v>264</v>
      </c>
      <c r="F196" s="59" t="s">
        <v>382</v>
      </c>
      <c r="G196" s="61">
        <f>G198</f>
        <v>2445100</v>
      </c>
      <c r="H196" s="62">
        <f>H198</f>
        <v>2445100</v>
      </c>
      <c r="I196" s="64"/>
      <c r="J196" s="64"/>
    </row>
    <row r="197" spans="1:10" s="3" customFormat="1" ht="30.75" customHeight="1" x14ac:dyDescent="0.2">
      <c r="A197" s="21"/>
      <c r="B197" s="21"/>
      <c r="C197" s="21"/>
      <c r="D197" s="28"/>
      <c r="E197" s="31" t="s">
        <v>2</v>
      </c>
      <c r="F197" s="51"/>
      <c r="G197" s="61"/>
      <c r="H197" s="62"/>
      <c r="I197" s="64"/>
      <c r="J197" s="64"/>
    </row>
    <row r="198" spans="1:10" s="3" customFormat="1" ht="37.5" customHeight="1" x14ac:dyDescent="0.2">
      <c r="A198" s="23" t="s">
        <v>31</v>
      </c>
      <c r="B198" s="23"/>
      <c r="C198" s="23"/>
      <c r="D198" s="32" t="s">
        <v>10</v>
      </c>
      <c r="E198" s="35"/>
      <c r="F198" s="51"/>
      <c r="G198" s="61">
        <f>H198</f>
        <v>2445100</v>
      </c>
      <c r="H198" s="62">
        <f>H199</f>
        <v>2445100</v>
      </c>
      <c r="I198" s="64"/>
      <c r="J198" s="64"/>
    </row>
    <row r="199" spans="1:10" s="3" customFormat="1" ht="37.5" customHeight="1" x14ac:dyDescent="0.2">
      <c r="A199" s="23" t="s">
        <v>32</v>
      </c>
      <c r="B199" s="23"/>
      <c r="C199" s="23"/>
      <c r="D199" s="32" t="s">
        <v>10</v>
      </c>
      <c r="E199" s="35"/>
      <c r="F199" s="51"/>
      <c r="G199" s="61">
        <f>H199</f>
        <v>2445100</v>
      </c>
      <c r="H199" s="62">
        <f>H200+H202</f>
        <v>2445100</v>
      </c>
      <c r="I199" s="64"/>
      <c r="J199" s="64"/>
    </row>
    <row r="200" spans="1:10" s="3" customFormat="1" ht="37.5" customHeight="1" x14ac:dyDescent="0.2">
      <c r="A200" s="21" t="s">
        <v>291</v>
      </c>
      <c r="B200" s="21" t="s">
        <v>292</v>
      </c>
      <c r="C200" s="21"/>
      <c r="D200" s="28" t="s">
        <v>293</v>
      </c>
      <c r="E200" s="35"/>
      <c r="F200" s="51"/>
      <c r="G200" s="61">
        <f>H200+I200</f>
        <v>1964200</v>
      </c>
      <c r="H200" s="64">
        <f>H201</f>
        <v>1964200</v>
      </c>
      <c r="I200" s="64"/>
      <c r="J200" s="64"/>
    </row>
    <row r="201" spans="1:10" s="3" customFormat="1" ht="37.5" customHeight="1" x14ac:dyDescent="0.2">
      <c r="A201" s="27" t="s">
        <v>63</v>
      </c>
      <c r="B201" s="27">
        <v>3112</v>
      </c>
      <c r="C201" s="27" t="s">
        <v>9</v>
      </c>
      <c r="D201" s="42" t="s">
        <v>36</v>
      </c>
      <c r="E201" s="35"/>
      <c r="F201" s="51"/>
      <c r="G201" s="61">
        <f>H201</f>
        <v>1964200</v>
      </c>
      <c r="H201" s="64">
        <v>1964200</v>
      </c>
      <c r="I201" s="64"/>
      <c r="J201" s="64"/>
    </row>
    <row r="202" spans="1:10" s="3" customFormat="1" ht="29.25" customHeight="1" x14ac:dyDescent="0.2">
      <c r="A202" s="21" t="s">
        <v>294</v>
      </c>
      <c r="B202" s="21" t="s">
        <v>275</v>
      </c>
      <c r="C202" s="21"/>
      <c r="D202" s="28" t="s">
        <v>276</v>
      </c>
      <c r="E202" s="35"/>
      <c r="F202" s="51"/>
      <c r="G202" s="61">
        <f>H202+I202</f>
        <v>480900</v>
      </c>
      <c r="H202" s="64">
        <f>H203</f>
        <v>480900</v>
      </c>
      <c r="I202" s="64"/>
      <c r="J202" s="64"/>
    </row>
    <row r="203" spans="1:10" s="3" customFormat="1" ht="37.5" customHeight="1" x14ac:dyDescent="0.2">
      <c r="A203" s="27" t="s">
        <v>123</v>
      </c>
      <c r="B203" s="27" t="s">
        <v>133</v>
      </c>
      <c r="C203" s="27" t="s">
        <v>12</v>
      </c>
      <c r="D203" s="42" t="s">
        <v>124</v>
      </c>
      <c r="E203" s="35"/>
      <c r="F203" s="51"/>
      <c r="G203" s="61">
        <f>H203</f>
        <v>480900</v>
      </c>
      <c r="H203" s="64">
        <v>480900</v>
      </c>
      <c r="I203" s="64"/>
      <c r="J203" s="64"/>
    </row>
    <row r="204" spans="1:10" s="3" customFormat="1" ht="30" customHeight="1" x14ac:dyDescent="0.2">
      <c r="A204" s="20"/>
      <c r="B204" s="20"/>
      <c r="C204" s="20"/>
      <c r="D204" s="20" t="s">
        <v>215</v>
      </c>
      <c r="E204" s="20"/>
      <c r="F204" s="12"/>
      <c r="G204" s="71">
        <f>G10+G25+G32+G49+G60+G69+G75+G92+G116+G121+G126+G131+G160+G166+G178+G19+G184+G196</f>
        <v>3537044925</v>
      </c>
      <c r="H204" s="71">
        <f>H10+H25+H32+H49+H60+H69+H75+H92+H116+H121+H126+H131+H160+H166+H178+H19+H184+H196</f>
        <v>687778086</v>
      </c>
      <c r="I204" s="71">
        <f>I10+I25+I32+I49+I60+I69+I75+I92+I116+I121+I126+I131+I160+I166+I178+I19+I184+I196</f>
        <v>2849266839</v>
      </c>
      <c r="J204" s="71">
        <f>J10+J25+J32+J49+J60+J69+J75+J92+J116+J121+J126+J131+J160+J166+J178+J19+J184+J196</f>
        <v>1779863143</v>
      </c>
    </row>
    <row r="206" spans="1:10" s="13" customFormat="1" ht="84.75" customHeight="1" x14ac:dyDescent="0.3">
      <c r="A206" s="8"/>
      <c r="B206" s="8"/>
      <c r="C206" s="82" t="s">
        <v>360</v>
      </c>
      <c r="D206" s="82"/>
      <c r="E206" s="82"/>
      <c r="F206" s="11"/>
      <c r="G206" s="11"/>
      <c r="H206" s="10"/>
      <c r="I206" s="83" t="s">
        <v>361</v>
      </c>
      <c r="J206" s="83"/>
    </row>
    <row r="207" spans="1:10" x14ac:dyDescent="0.2">
      <c r="H207" s="16"/>
      <c r="I207" s="16"/>
      <c r="J207" s="16"/>
    </row>
  </sheetData>
  <sheetProtection selectLockedCells="1" selectUnlockedCells="1"/>
  <mergeCells count="17">
    <mergeCell ref="A6:C6"/>
    <mergeCell ref="I1:J1"/>
    <mergeCell ref="I2:J2"/>
    <mergeCell ref="I3:J3"/>
    <mergeCell ref="A4:J4"/>
    <mergeCell ref="A5:C5"/>
    <mergeCell ref="C206:E206"/>
    <mergeCell ref="I206:J206"/>
    <mergeCell ref="A8:A9"/>
    <mergeCell ref="B8:B9"/>
    <mergeCell ref="C8:C9"/>
    <mergeCell ref="D8:D9"/>
    <mergeCell ref="E8:E9"/>
    <mergeCell ref="F8:F9"/>
    <mergeCell ref="G8:G9"/>
    <mergeCell ref="H8:H9"/>
    <mergeCell ref="I8:J8"/>
  </mergeCells>
  <printOptions horizontalCentered="1"/>
  <pageMargins left="0.59055118110236227" right="0.39370078740157483" top="0.59055118110236227" bottom="1.1811023622047245" header="0" footer="0"/>
  <pageSetup paperSize="9" scale="45" firstPageNumber="0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полний   </vt:lpstr>
      <vt:lpstr>'полний   '!Excel_BuiltIn_Print_Titles</vt:lpstr>
      <vt:lpstr>'полний   '!Z_96E2A35E_4A48_419F_9E38_8CEFA5D27C66_.wvu.PrintArea</vt:lpstr>
      <vt:lpstr>'полний   '!Z_96E2A35E_4A48_419F_9E38_8CEFA5D27C66_.wvu.PrintTitles</vt:lpstr>
      <vt:lpstr>'полний   '!Z_ABBD498D_3D2F_4E62_985A_EF1DC4D9DC47_.wvu.PrintArea</vt:lpstr>
      <vt:lpstr>'полний   '!Z_ABBD498D_3D2F_4E62_985A_EF1DC4D9DC47_.wvu.PrintTitles</vt:lpstr>
      <vt:lpstr>'полний   '!Z_E02D48B6_D0D9_4E6E_B70D_8E13580A6528_.wvu.PrintArea</vt:lpstr>
      <vt:lpstr>'полний   '!Z_E02D48B6_D0D9_4E6E_B70D_8E13580A6528_.wvu.PrintTitles</vt:lpstr>
      <vt:lpstr>'полний   '!Заголовки_для_печати</vt:lpstr>
      <vt:lpstr>'полний 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Руденко Вита</dc:creator>
  <cp:lastModifiedBy>User</cp:lastModifiedBy>
  <cp:lastPrinted>2020-12-23T12:25:35Z</cp:lastPrinted>
  <dcterms:created xsi:type="dcterms:W3CDTF">2017-12-18T15:55:26Z</dcterms:created>
  <dcterms:modified xsi:type="dcterms:W3CDTF">2020-12-23T12:26:03Z</dcterms:modified>
</cp:coreProperties>
</file>