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7720" windowHeight="11835"/>
  </bookViews>
  <sheets>
    <sheet name="вичитаний" sheetId="8" r:id="rId1"/>
  </sheets>
  <definedNames>
    <definedName name="_xlnm.Print_Titles" localSheetId="0">вичитаний!$6:$7</definedName>
    <definedName name="_xlnm.Print_Area" localSheetId="0">вичитаний!$A$1:$F$120</definedName>
  </definedNames>
  <calcPr calcId="145621" fullCalcOnLoad="1"/>
</workbook>
</file>

<file path=xl/calcChain.xml><?xml version="1.0" encoding="utf-8"?>
<calcChain xmlns="http://schemas.openxmlformats.org/spreadsheetml/2006/main">
  <c r="D107" i="8" l="1"/>
  <c r="C116" i="8"/>
  <c r="D84" i="8"/>
  <c r="C96" i="8"/>
  <c r="D102" i="8"/>
  <c r="C115" i="8"/>
  <c r="C114" i="8"/>
  <c r="C117" i="8"/>
  <c r="E107" i="8"/>
  <c r="E102" i="8" s="1"/>
  <c r="E81" i="8" s="1"/>
  <c r="E80" i="8" s="1"/>
  <c r="F107" i="8"/>
  <c r="F102" i="8"/>
  <c r="C113" i="8"/>
  <c r="C112" i="8"/>
  <c r="C104" i="8"/>
  <c r="C103" i="8"/>
  <c r="C100" i="8"/>
  <c r="C105" i="8"/>
  <c r="C106" i="8"/>
  <c r="C111" i="8"/>
  <c r="C110" i="8"/>
  <c r="C109" i="8"/>
  <c r="C108" i="8"/>
  <c r="C101" i="8"/>
  <c r="C99" i="8"/>
  <c r="C98" i="8"/>
  <c r="F97" i="8"/>
  <c r="F84" i="8"/>
  <c r="C97" i="8"/>
  <c r="C95" i="8"/>
  <c r="C94" i="8"/>
  <c r="C93" i="8"/>
  <c r="C92" i="8"/>
  <c r="C91" i="8"/>
  <c r="C90" i="8"/>
  <c r="C89" i="8"/>
  <c r="C88" i="8"/>
  <c r="C87" i="8"/>
  <c r="C86" i="8"/>
  <c r="C85" i="8"/>
  <c r="C84" i="8" s="1"/>
  <c r="E84" i="8"/>
  <c r="C83" i="8"/>
  <c r="F82" i="8"/>
  <c r="E82" i="8"/>
  <c r="D82" i="8"/>
  <c r="D81" i="8" s="1"/>
  <c r="C78" i="8"/>
  <c r="C77" i="8"/>
  <c r="C76" i="8"/>
  <c r="C75" i="8"/>
  <c r="C74" i="8"/>
  <c r="C73" i="8"/>
  <c r="C72" i="8"/>
  <c r="E71" i="8"/>
  <c r="C71" i="8" s="1"/>
  <c r="C69" i="8"/>
  <c r="E68" i="8"/>
  <c r="C68" i="8"/>
  <c r="C67" i="8"/>
  <c r="C66" i="8"/>
  <c r="E65" i="8"/>
  <c r="E64" i="8"/>
  <c r="D65" i="8"/>
  <c r="F64" i="8"/>
  <c r="D64" i="8"/>
  <c r="C64" i="8" s="1"/>
  <c r="C63" i="8"/>
  <c r="C62" i="8"/>
  <c r="F61" i="8"/>
  <c r="E61" i="8"/>
  <c r="C61" i="8" s="1"/>
  <c r="D61" i="8"/>
  <c r="C60" i="8"/>
  <c r="C59" i="8"/>
  <c r="C58" i="8"/>
  <c r="C57" i="8"/>
  <c r="C56" i="8"/>
  <c r="C55" i="8"/>
  <c r="C54" i="8"/>
  <c r="C53" i="8"/>
  <c r="F52" i="8"/>
  <c r="F51" i="8"/>
  <c r="E52" i="8"/>
  <c r="D52" i="8"/>
  <c r="C52" i="8" s="1"/>
  <c r="E51" i="8"/>
  <c r="C50" i="8"/>
  <c r="C49" i="8"/>
  <c r="E48" i="8"/>
  <c r="D48" i="8"/>
  <c r="C48" i="8" s="1"/>
  <c r="C47" i="8"/>
  <c r="C46" i="8"/>
  <c r="D45" i="8"/>
  <c r="C45" i="8" s="1"/>
  <c r="F44" i="8"/>
  <c r="F43" i="8" s="1"/>
  <c r="E44" i="8"/>
  <c r="C42" i="8"/>
  <c r="C41" i="8"/>
  <c r="C40" i="8"/>
  <c r="F39" i="8"/>
  <c r="F38" i="8" s="1"/>
  <c r="F8" i="8" s="1"/>
  <c r="F79" i="8" s="1"/>
  <c r="F118" i="8" s="1"/>
  <c r="E39" i="8"/>
  <c r="E38" i="8"/>
  <c r="D39" i="8"/>
  <c r="D38" i="8"/>
  <c r="C37" i="8"/>
  <c r="F36" i="8"/>
  <c r="E36" i="8"/>
  <c r="C36" i="8" s="1"/>
  <c r="D36" i="8"/>
  <c r="C35" i="8"/>
  <c r="C34" i="8"/>
  <c r="C33" i="8"/>
  <c r="C32" i="8"/>
  <c r="F31" i="8"/>
  <c r="E31" i="8"/>
  <c r="C31" i="8" s="1"/>
  <c r="D31" i="8"/>
  <c r="C30" i="8"/>
  <c r="C29" i="8"/>
  <c r="C28" i="8"/>
  <c r="C27" i="8"/>
  <c r="F26" i="8"/>
  <c r="E26" i="8"/>
  <c r="E25" i="8" s="1"/>
  <c r="E8" i="8" s="1"/>
  <c r="E79" i="8" s="1"/>
  <c r="E118" i="8" s="1"/>
  <c r="D26" i="8"/>
  <c r="F25" i="8"/>
  <c r="C24" i="8"/>
  <c r="C23" i="8"/>
  <c r="C22" i="8"/>
  <c r="C21" i="8"/>
  <c r="C20" i="8"/>
  <c r="C19" i="8"/>
  <c r="C18" i="8"/>
  <c r="C17" i="8"/>
  <c r="D16" i="8"/>
  <c r="C16" i="8" s="1"/>
  <c r="F15" i="8"/>
  <c r="E15" i="8"/>
  <c r="C14" i="8"/>
  <c r="C13" i="8"/>
  <c r="C12" i="8"/>
  <c r="D11" i="8"/>
  <c r="D10" i="8" s="1"/>
  <c r="C11" i="8"/>
  <c r="F10" i="8"/>
  <c r="F9" i="8"/>
  <c r="E10" i="8"/>
  <c r="E9" i="8"/>
  <c r="D25" i="8"/>
  <c r="C25" i="8" s="1"/>
  <c r="C26" i="8"/>
  <c r="F81" i="8"/>
  <c r="F80" i="8" s="1"/>
  <c r="E70" i="8"/>
  <c r="C70" i="8"/>
  <c r="C39" i="8"/>
  <c r="C38" i="8" s="1"/>
  <c r="C107" i="8"/>
  <c r="C65" i="8"/>
  <c r="D51" i="8"/>
  <c r="C51" i="8"/>
  <c r="D15" i="8"/>
  <c r="C15" i="8" s="1"/>
  <c r="C82" i="8"/>
  <c r="E43" i="8"/>
  <c r="D44" i="8"/>
  <c r="C44" i="8" s="1"/>
  <c r="C81" i="8" l="1"/>
  <c r="D80" i="8"/>
  <c r="C80" i="8" s="1"/>
  <c r="D9" i="8"/>
  <c r="C10" i="8"/>
  <c r="C102" i="8"/>
  <c r="D43" i="8"/>
  <c r="C43" i="8" s="1"/>
  <c r="D8" i="8" l="1"/>
  <c r="C9" i="8"/>
  <c r="C8" i="8" l="1"/>
  <c r="C79" i="8" s="1"/>
  <c r="C118" i="8" s="1"/>
  <c r="D79" i="8"/>
  <c r="D118" i="8" s="1"/>
</calcChain>
</file>

<file path=xl/sharedStrings.xml><?xml version="1.0" encoding="utf-8"?>
<sst xmlns="http://schemas.openxmlformats.org/spreadsheetml/2006/main" count="131" uniqueCount="128">
  <si>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</si>
  <si>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</si>
  <si>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</si>
  <si>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</si>
  <si>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</si>
  <si>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</si>
  <si>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</si>
  <si>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</si>
  <si>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</si>
  <si>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</si>
  <si>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</si>
  <si>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</si>
  <si>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</si>
  <si>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</si>
  <si>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</si>
  <si>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</si>
  <si>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</si>
  <si>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</si>
  <si>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</si>
  <si>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</si>
  <si>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</si>
  <si>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</si>
  <si>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</si>
  <si>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</si>
  <si>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</si>
  <si>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</si>
  <si>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</si>
  <si>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</si>
  <si>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</si>
  <si>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</si>
  <si>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</si>
  <si>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</si>
  <si>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</si>
  <si>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</si>
  <si>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</si>
  <si>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</si>
  <si>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</si>
  <si>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</si>
  <si>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</si>
  <si>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</si>
  <si>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</si>
  <si>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</si>
  <si>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</si>
  <si>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</si>
  <si>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</si>
  <si>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</si>
  <si>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</si>
  <si>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</si>
  <si>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</si>
  <si>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</si>
  <si>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</si>
  <si>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</si>
  <si>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</si>
  <si>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</si>
  <si>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</si>
  <si>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</si>
  <si>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</si>
  <si>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</si>
  <si>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</si>
  <si>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</si>
  <si>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</si>
  <si>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  <charset val="204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</si>
  <si>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</si>
  <si>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</si>
  <si>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</si>
  <si>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</si>
  <si>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</si>
  <si>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</si>
  <si>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</si>
  <si>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</si>
  <si>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</si>
  <si>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</si>
  <si>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</si>
  <si>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</si>
  <si>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</si>
  <si>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</si>
  <si>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</si>
  <si>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</si>
  <si>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</si>
  <si>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>С. ОЛІЙНИК</t>
  </si>
  <si>
    <t>Плата за розміщення тимчасово вільних коштів місцевих бюджетів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</si>
  <si>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</si>
  <si>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</si>
  <si>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у т.ч. бюджет розвитку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</si>
  <si>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</si>
  <si>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</si>
  <si>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</si>
  <si>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</si>
  <si>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</si>
  <si>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</si>
  <si>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</si>
  <si>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</si>
  <si>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Додаток 1                                        
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</si>
  <si>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</si>
  <si>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</si>
  <si>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</si>
  <si>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</si>
  <si>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</si>
  <si>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Усього доходів ( без урахування міжбюджетних трансфертів)</t>
  </si>
  <si>
    <t>Доходи обласного бюджету на 2019 рік</t>
  </si>
  <si>
    <t>грн</t>
  </si>
  <si>
    <t>Субвенція з державного бюджету місцевим бюджетам на придбання ангіографічного обладнання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</si>
  <si>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</si>
  <si>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</si>
  <si>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Інші субвенції з місцевого бюджету,</t>
  </si>
  <si>
    <t>у тому числі:</t>
  </si>
  <si>
    <t>на створення і використання матеріальних резервів  для запобігання та ліквідації надзвичайних ситуацій техногенного і природного характеру та їх наслідків</t>
  </si>
  <si>
    <t>Субвенції з місцевих бюджетів іншим місцевим бюджетам</t>
  </si>
  <si>
    <t>Екологічний податок, який справляється за викиди в атмосферне повітря забруднюючих речовин  стаціонарними джерелами забруднення (за винятком викидів в атмосферне повітря двоокису вуглецю)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</si>
  <si>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</si>
  <si>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</si>
  <si>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</si>
  <si>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</si>
  <si>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до рішення обласної ради</t>
  </si>
  <si>
    <t>на заходи та роботи з територіальної оборони та мобілізаційної підготовки місцевого значення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</si>
  <si>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</si>
  <si>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</si>
  <si>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</si>
  <si>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Субвенція з державного бюджету місцевим бюджетам на реалізацію заходів, спрямованих на розвиток системи охорони здоров’я у сільській місцевості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</si>
  <si>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</si>
  <si>
    <t>на капітальний ремонт об’єктів соціально-культурної сфери</t>
  </si>
  <si>
    <t>на придбання комп’ютерної техніки для ПТНЗ „Марганецький професійний ліцей”</t>
  </si>
  <si>
    <t>на проведення комплексу робіт з перезарядки гама-терапевтичного апарату для комунального закладу „Криворізький онкологічний диспансер” Дніпропетровської обласної ради</t>
  </si>
  <si>
    <t>на утримання Криворізької філії комунального підприємства  „Дніпропетровська обласна клінічна офтальмологічна лікарня”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</si>
  <si>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„гроші ходять за дитиною”,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</t>
  </si>
  <si>
    <t xml:space="preserve">для КЗ „Обласний центр екстренної медичної допомоги” Дніпропетровської обласної ради” на придбання шин для безперебійної роботи рухомого складу Нікопольської СЕМД підстанції Нікопольського району 
(автомобіль Газель АЕ 72-0613 Х) </t>
  </si>
  <si>
    <t>Субвенція з місцевого бюджету на утримання об’єктів спільного користування чи ліквідацію негативних наслідків діяльності об’єктів спільного користування</t>
  </si>
  <si>
    <t>на відшкодування витрат за житлово-комунальні послуги та за тимчасове проживання внутрішньо переміщених осіб (вимушених переселенців) у 
м. Дніпрі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</si>
</sst>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1" formatCode="#,##0.0000"/>
  </numFmts>
  <fonts count="10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1" fontId="2" fillId="0" borderId="0" xfId="0" applyNumberFormat="1" applyFont="1" applyFill="1" applyAlignment="1">
      <alignment horizontal="right"/>
    </xf>
    <xf numFmtId="1" fontId="5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4" fontId="5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191" fontId="1" fillId="0" borderId="0" xfId="0" applyNumberFormat="1" applyFont="1" applyFill="1" applyAlignment="1">
      <alignment vertical="center"/>
    </xf>
    <xf numFmtId="3" fontId="1" fillId="0" borderId="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/>
    <xf numFmtId="0" fontId="4" fillId="0" borderId="0" xfId="0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" fontId="6" fillId="0" borderId="4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41" name="Text Box 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42" name="Text Box 2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43" name="Text Box 3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44" name="Text Box 4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45" name="Text Box 5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46" name="Text Box 6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47" name="Text Box 7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48" name="Text Box 8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49" name="Text Box 9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50" name="Text Box 10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51" name="Text Box 11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52" name="Text Box 12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53" name="Text Box 13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54" name="Text Box 14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55" name="Text Box 15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104775</xdr:colOff>
      <xdr:row>9</xdr:row>
      <xdr:rowOff>228600</xdr:rowOff>
    </xdr:to>
    <xdr:sp macro="" textlink="">
      <xdr:nvSpPr>
        <xdr:cNvPr id="68656" name="Text Box 16"/>
        <xdr:cNvSpPr txBox="1">
          <a:spLocks noChangeArrowheads="1"/>
        </xdr:cNvSpPr>
      </xdr:nvSpPr>
      <xdr:spPr bwMode="auto">
        <a:xfrm>
          <a:off x="4619625" y="3314700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8"/>
  <sheetViews>
    <sheetView showZeros="0" tabSelected="1" view="pageBreakPreview" zoomScale="75" zoomScaleNormal="75" zoomScaleSheetLayoutView="75" workbookViewId="0">
      <pane xSplit="1" ySplit="7" topLeftCell="B94" activePane="bottomRight" state="frozen"/>
      <selection pane="topRight" activeCell="B1" sqref="B1"/>
      <selection pane="bottomLeft" activeCell="A9" sqref="A9"/>
      <selection pane="bottomRight" activeCell="B95" sqref="B95"/>
    </sheetView>
  </sheetViews>
  <sheetFormatPr defaultColWidth="8.85546875" defaultRowHeight="18.75" x14ac:dyDescent="0.3"/>
  <cols>
    <col min="1" max="1" width="13.42578125" style="1" customWidth="1"/>
    <col min="2" max="2" width="55.85546875" style="1" customWidth="1"/>
    <col min="3" max="3" width="27" style="2" customWidth="1"/>
    <col min="4" max="4" width="26.42578125" style="2" customWidth="1"/>
    <col min="5" max="5" width="23.85546875" style="2" customWidth="1"/>
    <col min="6" max="6" width="23" style="2" customWidth="1"/>
    <col min="7" max="7" width="25.28515625" style="1" customWidth="1"/>
    <col min="8" max="8" width="19.42578125" style="1" customWidth="1"/>
    <col min="9" max="16384" width="8.85546875" style="1"/>
  </cols>
  <sheetData>
    <row r="1" spans="1:25" ht="26.25" customHeight="1" x14ac:dyDescent="0.4">
      <c r="A1" s="3"/>
      <c r="B1" s="3"/>
      <c r="C1" s="4"/>
      <c r="D1" s="48" t="s">
        <v>92</v>
      </c>
      <c r="E1" s="48"/>
      <c r="F1" s="48"/>
    </row>
    <row r="2" spans="1:25" ht="26.25" customHeight="1" x14ac:dyDescent="0.4">
      <c r="A2" s="3"/>
      <c r="B2" s="3"/>
      <c r="C2" s="4"/>
      <c r="D2" s="48" t="s">
        <v>113</v>
      </c>
      <c r="E2" s="48"/>
      <c r="F2" s="48"/>
    </row>
    <row r="3" spans="1:25" ht="26.25" customHeight="1" x14ac:dyDescent="0.4">
      <c r="A3" s="3"/>
      <c r="B3" s="3"/>
      <c r="D3" s="48"/>
      <c r="E3" s="48"/>
      <c r="F3" s="48"/>
    </row>
    <row r="4" spans="1:25" ht="26.25" customHeight="1" x14ac:dyDescent="0.35">
      <c r="A4" s="49" t="s">
        <v>99</v>
      </c>
      <c r="B4" s="49"/>
      <c r="C4" s="49"/>
      <c r="D4" s="49"/>
      <c r="E4" s="49"/>
      <c r="F4" s="49"/>
    </row>
    <row r="5" spans="1:25" ht="26.25" x14ac:dyDescent="0.4">
      <c r="A5" s="3"/>
      <c r="B5" s="3"/>
      <c r="D5" s="5"/>
      <c r="E5" s="5"/>
      <c r="F5" s="18" t="s">
        <v>100</v>
      </c>
    </row>
    <row r="6" spans="1:25" ht="25.5" customHeight="1" x14ac:dyDescent="0.3">
      <c r="A6" s="44" t="s">
        <v>0</v>
      </c>
      <c r="B6" s="44" t="s">
        <v>1</v>
      </c>
      <c r="C6" s="45" t="s">
        <v>82</v>
      </c>
      <c r="D6" s="45" t="s">
        <v>2</v>
      </c>
      <c r="E6" s="45" t="s">
        <v>3</v>
      </c>
      <c r="F6" s="45"/>
    </row>
    <row r="7" spans="1:25" ht="44.25" customHeight="1" x14ac:dyDescent="0.3">
      <c r="A7" s="44"/>
      <c r="B7" s="44"/>
      <c r="C7" s="45"/>
      <c r="D7" s="45"/>
      <c r="E7" s="7" t="s">
        <v>82</v>
      </c>
      <c r="F7" s="6" t="s">
        <v>83</v>
      </c>
    </row>
    <row r="8" spans="1:25" ht="20.25" x14ac:dyDescent="0.3">
      <c r="A8" s="19">
        <v>10000000</v>
      </c>
      <c r="B8" s="20" t="s">
        <v>4</v>
      </c>
      <c r="C8" s="37">
        <f>D8+E8</f>
        <v>6340017063</v>
      </c>
      <c r="D8" s="37">
        <f>D9+D25+D38</f>
        <v>6105117063</v>
      </c>
      <c r="E8" s="37">
        <f>E9+E25+E38</f>
        <v>234900000</v>
      </c>
      <c r="F8" s="37">
        <f>F9+F25+F38</f>
        <v>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39.75" customHeight="1" x14ac:dyDescent="0.3">
      <c r="A9" s="21">
        <v>11000000</v>
      </c>
      <c r="B9" s="22" t="s">
        <v>5</v>
      </c>
      <c r="C9" s="38">
        <f>D9+E9</f>
        <v>5337340463</v>
      </c>
      <c r="D9" s="38">
        <f>D10+D15</f>
        <v>5337340463</v>
      </c>
      <c r="E9" s="38">
        <f>E10+E15</f>
        <v>0</v>
      </c>
      <c r="F9" s="38">
        <f>F10+F15</f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21.75" customHeight="1" x14ac:dyDescent="0.3">
      <c r="A10" s="21">
        <v>11010000</v>
      </c>
      <c r="B10" s="22" t="s">
        <v>6</v>
      </c>
      <c r="C10" s="38">
        <f t="shared" ref="C10:C73" si="0">D10+E10</f>
        <v>3366270303</v>
      </c>
      <c r="D10" s="38">
        <f>D11+D12+D13+D14</f>
        <v>3366270303</v>
      </c>
      <c r="E10" s="38">
        <f>E11+E12+E13+E14</f>
        <v>0</v>
      </c>
      <c r="F10" s="38">
        <f>F11+F12+F13+F14</f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59.25" customHeight="1" x14ac:dyDescent="0.3">
      <c r="A11" s="21">
        <v>11010100</v>
      </c>
      <c r="B11" s="22" t="s">
        <v>7</v>
      </c>
      <c r="C11" s="38">
        <f t="shared" si="0"/>
        <v>3011362003</v>
      </c>
      <c r="D11" s="38">
        <f>3011361903+100</f>
        <v>3011362003</v>
      </c>
      <c r="E11" s="38">
        <v>0</v>
      </c>
      <c r="F11" s="38"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01.25" customHeight="1" x14ac:dyDescent="0.3">
      <c r="A12" s="21">
        <v>11010200</v>
      </c>
      <c r="B12" s="22" t="s">
        <v>8</v>
      </c>
      <c r="C12" s="38">
        <f t="shared" si="0"/>
        <v>143408300</v>
      </c>
      <c r="D12" s="38">
        <v>143408300</v>
      </c>
      <c r="E12" s="38">
        <v>0</v>
      </c>
      <c r="F12" s="38"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62.25" customHeight="1" x14ac:dyDescent="0.3">
      <c r="A13" s="21">
        <v>11010400</v>
      </c>
      <c r="B13" s="22" t="s">
        <v>9</v>
      </c>
      <c r="C13" s="38">
        <f t="shared" si="0"/>
        <v>180000000</v>
      </c>
      <c r="D13" s="38">
        <v>180000000</v>
      </c>
      <c r="E13" s="38">
        <v>0</v>
      </c>
      <c r="F13" s="38"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61.5" customHeight="1" x14ac:dyDescent="0.3">
      <c r="A14" s="21">
        <v>11010500</v>
      </c>
      <c r="B14" s="22" t="s">
        <v>10</v>
      </c>
      <c r="C14" s="38">
        <f t="shared" si="0"/>
        <v>31500000</v>
      </c>
      <c r="D14" s="38">
        <v>31500000</v>
      </c>
      <c r="E14" s="38">
        <v>0</v>
      </c>
      <c r="F14" s="38"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25.15" customHeight="1" x14ac:dyDescent="0.3">
      <c r="A15" s="21">
        <v>11020000</v>
      </c>
      <c r="B15" s="22" t="s">
        <v>11</v>
      </c>
      <c r="C15" s="38">
        <f>D15+E15</f>
        <v>1971070160</v>
      </c>
      <c r="D15" s="38">
        <f>D16+D17+D18+D20+D21+D22+D23+D24+D19</f>
        <v>1971070160</v>
      </c>
      <c r="E15" s="38">
        <f>E16+E17+E18+E20+E21+E22+E23+E24+E19</f>
        <v>0</v>
      </c>
      <c r="F15" s="38">
        <f>F16+F17+F18+F20+F21+F22+F23+F24+F19</f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44.25" customHeight="1" x14ac:dyDescent="0.3">
      <c r="A16" s="21">
        <v>11020200</v>
      </c>
      <c r="B16" s="22" t="s">
        <v>12</v>
      </c>
      <c r="C16" s="38">
        <f t="shared" si="0"/>
        <v>2393760</v>
      </c>
      <c r="D16" s="38">
        <f>2393760</f>
        <v>2393760</v>
      </c>
      <c r="E16" s="38"/>
      <c r="F16" s="38"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45" customHeight="1" x14ac:dyDescent="0.3">
      <c r="A17" s="21" t="s">
        <v>13</v>
      </c>
      <c r="B17" s="22" t="s">
        <v>14</v>
      </c>
      <c r="C17" s="38">
        <f t="shared" si="0"/>
        <v>48000000</v>
      </c>
      <c r="D17" s="38">
        <v>48000000</v>
      </c>
      <c r="E17" s="38"/>
      <c r="F17" s="38">
        <v>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25.9" customHeight="1" x14ac:dyDescent="0.3">
      <c r="A18" s="21" t="s">
        <v>15</v>
      </c>
      <c r="B18" s="22" t="s">
        <v>16</v>
      </c>
      <c r="C18" s="38">
        <f t="shared" si="0"/>
        <v>134550000</v>
      </c>
      <c r="D18" s="38">
        <v>134550000</v>
      </c>
      <c r="E18" s="38">
        <v>0</v>
      </c>
      <c r="F18" s="38">
        <v>0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60.75" customHeight="1" x14ac:dyDescent="0.3">
      <c r="A19" s="21">
        <v>11020600</v>
      </c>
      <c r="B19" s="23" t="s">
        <v>76</v>
      </c>
      <c r="C19" s="38">
        <f t="shared" si="0"/>
        <v>10300000</v>
      </c>
      <c r="D19" s="38">
        <v>10300000</v>
      </c>
      <c r="E19" s="38">
        <v>0</v>
      </c>
      <c r="F19" s="38">
        <v>0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59.25" customHeight="1" x14ac:dyDescent="0.3">
      <c r="A20" s="21" t="s">
        <v>17</v>
      </c>
      <c r="B20" s="22" t="s">
        <v>18</v>
      </c>
      <c r="C20" s="38">
        <f t="shared" si="0"/>
        <v>7600000</v>
      </c>
      <c r="D20" s="38">
        <v>7600000</v>
      </c>
      <c r="E20" s="38">
        <v>0</v>
      </c>
      <c r="F20" s="38">
        <v>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59.25" customHeight="1" x14ac:dyDescent="0.3">
      <c r="A21" s="21" t="s">
        <v>19</v>
      </c>
      <c r="B21" s="22" t="s">
        <v>73</v>
      </c>
      <c r="C21" s="38">
        <f t="shared" si="0"/>
        <v>95000</v>
      </c>
      <c r="D21" s="38">
        <v>95000</v>
      </c>
      <c r="E21" s="38">
        <v>0</v>
      </c>
      <c r="F21" s="38">
        <v>0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22.7" customHeight="1" x14ac:dyDescent="0.3">
      <c r="A22" s="21" t="s">
        <v>20</v>
      </c>
      <c r="B22" s="22" t="s">
        <v>21</v>
      </c>
      <c r="C22" s="38">
        <f t="shared" si="0"/>
        <v>1767646300</v>
      </c>
      <c r="D22" s="38">
        <v>1767646300</v>
      </c>
      <c r="E22" s="38">
        <v>0</v>
      </c>
      <c r="F22" s="38">
        <v>0</v>
      </c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22.7" customHeight="1" x14ac:dyDescent="0.3">
      <c r="A23" s="21" t="s">
        <v>22</v>
      </c>
      <c r="B23" s="22" t="s">
        <v>23</v>
      </c>
      <c r="C23" s="38">
        <f t="shared" si="0"/>
        <v>300</v>
      </c>
      <c r="D23" s="38">
        <v>300</v>
      </c>
      <c r="E23" s="38">
        <v>0</v>
      </c>
      <c r="F23" s="38">
        <v>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81" customHeight="1" x14ac:dyDescent="0.3">
      <c r="A24" s="21" t="s">
        <v>24</v>
      </c>
      <c r="B24" s="22" t="s">
        <v>25</v>
      </c>
      <c r="C24" s="38">
        <f t="shared" si="0"/>
        <v>484800</v>
      </c>
      <c r="D24" s="38">
        <v>484800</v>
      </c>
      <c r="E24" s="38">
        <v>0</v>
      </c>
      <c r="F24" s="38">
        <v>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42.75" customHeight="1" x14ac:dyDescent="0.3">
      <c r="A25" s="21">
        <v>13000000</v>
      </c>
      <c r="B25" s="22" t="s">
        <v>26</v>
      </c>
      <c r="C25" s="38">
        <f t="shared" si="0"/>
        <v>767776600</v>
      </c>
      <c r="D25" s="38">
        <f>D26+D31+D36</f>
        <v>767776600</v>
      </c>
      <c r="E25" s="38">
        <f>SUM(E31)+E26+E36</f>
        <v>0</v>
      </c>
      <c r="F25" s="38">
        <f>SUM(F31)+F26+F36</f>
        <v>0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23.25" customHeight="1" x14ac:dyDescent="0.3">
      <c r="A26" s="21">
        <v>13020000</v>
      </c>
      <c r="B26" s="22" t="s">
        <v>27</v>
      </c>
      <c r="C26" s="38">
        <f t="shared" si="0"/>
        <v>116160200</v>
      </c>
      <c r="D26" s="38">
        <f>D27+D28+D29+D30</f>
        <v>116160200</v>
      </c>
      <c r="E26" s="38">
        <f>SUM(E27:E30)</f>
        <v>0</v>
      </c>
      <c r="F26" s="38">
        <f>SUM(F27:F30)</f>
        <v>0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s="25" customFormat="1" ht="60.75" customHeight="1" x14ac:dyDescent="0.3">
      <c r="A27" s="21">
        <v>13020100</v>
      </c>
      <c r="B27" s="22" t="s">
        <v>74</v>
      </c>
      <c r="C27" s="38">
        <f t="shared" si="0"/>
        <v>78364200</v>
      </c>
      <c r="D27" s="38">
        <v>78364200</v>
      </c>
      <c r="E27" s="38">
        <v>0</v>
      </c>
      <c r="F27" s="38">
        <v>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s="25" customFormat="1" ht="39.75" customHeight="1" x14ac:dyDescent="0.3">
      <c r="A28" s="21">
        <v>13020300</v>
      </c>
      <c r="B28" s="22" t="s">
        <v>28</v>
      </c>
      <c r="C28" s="38">
        <f t="shared" si="0"/>
        <v>22621400</v>
      </c>
      <c r="D28" s="38">
        <v>22621400</v>
      </c>
      <c r="E28" s="38">
        <v>0</v>
      </c>
      <c r="F28" s="38"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s="25" customFormat="1" ht="61.5" customHeight="1" x14ac:dyDescent="0.3">
      <c r="A29" s="21">
        <v>13020400</v>
      </c>
      <c r="B29" s="22" t="s">
        <v>29</v>
      </c>
      <c r="C29" s="38">
        <f t="shared" si="0"/>
        <v>14984600</v>
      </c>
      <c r="D29" s="38">
        <v>14984600</v>
      </c>
      <c r="E29" s="38">
        <v>0</v>
      </c>
      <c r="F29" s="38">
        <v>0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80.25" customHeight="1" x14ac:dyDescent="0.3">
      <c r="A30" s="21">
        <v>13020600</v>
      </c>
      <c r="B30" s="22" t="s">
        <v>30</v>
      </c>
      <c r="C30" s="38">
        <f t="shared" si="0"/>
        <v>190000</v>
      </c>
      <c r="D30" s="38">
        <v>190000</v>
      </c>
      <c r="E30" s="38"/>
      <c r="F30" s="3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ht="26.25" customHeight="1" x14ac:dyDescent="0.3">
      <c r="A31" s="21">
        <v>13030000</v>
      </c>
      <c r="B31" s="22" t="s">
        <v>31</v>
      </c>
      <c r="C31" s="38">
        <f>D31+E31</f>
        <v>651461400</v>
      </c>
      <c r="D31" s="38">
        <f>D32+D33+D34+D35</f>
        <v>651461400</v>
      </c>
      <c r="E31" s="38">
        <f>E32</f>
        <v>0</v>
      </c>
      <c r="F31" s="38">
        <f>F32</f>
        <v>0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ht="63.75" customHeight="1" x14ac:dyDescent="0.3">
      <c r="A32" s="21">
        <v>13030100</v>
      </c>
      <c r="B32" s="22" t="s">
        <v>32</v>
      </c>
      <c r="C32" s="39">
        <f>D32+E32</f>
        <v>633693900</v>
      </c>
      <c r="D32" s="39">
        <v>633693900</v>
      </c>
      <c r="E32" s="38">
        <v>0</v>
      </c>
      <c r="F32" s="38">
        <v>0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ht="47.25" customHeight="1" x14ac:dyDescent="0.3">
      <c r="A33" s="21">
        <v>13030700</v>
      </c>
      <c r="B33" s="22" t="s">
        <v>84</v>
      </c>
      <c r="C33" s="39">
        <f>D33+E33</f>
        <v>782000</v>
      </c>
      <c r="D33" s="39">
        <v>782000</v>
      </c>
      <c r="E33" s="38"/>
      <c r="F33" s="38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ht="47.25" customHeight="1" x14ac:dyDescent="0.3">
      <c r="A34" s="21">
        <v>13030800</v>
      </c>
      <c r="B34" s="22" t="s">
        <v>85</v>
      </c>
      <c r="C34" s="39">
        <f>D34+E34</f>
        <v>16122000</v>
      </c>
      <c r="D34" s="39">
        <v>16122000</v>
      </c>
      <c r="E34" s="38"/>
      <c r="F34" s="38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ht="43.5" customHeight="1" x14ac:dyDescent="0.3">
      <c r="A35" s="21">
        <v>13030900</v>
      </c>
      <c r="B35" s="22" t="s">
        <v>86</v>
      </c>
      <c r="C35" s="39">
        <f>D35+E35</f>
        <v>863500</v>
      </c>
      <c r="D35" s="39">
        <v>863500</v>
      </c>
      <c r="E35" s="38"/>
      <c r="F35" s="38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37.5" x14ac:dyDescent="0.3">
      <c r="A36" s="21">
        <v>13070000</v>
      </c>
      <c r="B36" s="22" t="s">
        <v>33</v>
      </c>
      <c r="C36" s="39">
        <f t="shared" si="0"/>
        <v>155000</v>
      </c>
      <c r="D36" s="39">
        <f>D37</f>
        <v>155000</v>
      </c>
      <c r="E36" s="39">
        <f>E37</f>
        <v>0</v>
      </c>
      <c r="F36" s="39">
        <f>F37</f>
        <v>0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40.5" customHeight="1" x14ac:dyDescent="0.3">
      <c r="A37" s="21">
        <v>13070200</v>
      </c>
      <c r="B37" s="22" t="s">
        <v>34</v>
      </c>
      <c r="C37" s="39">
        <f t="shared" si="0"/>
        <v>155000</v>
      </c>
      <c r="D37" s="39">
        <v>155000</v>
      </c>
      <c r="E37" s="38">
        <v>0</v>
      </c>
      <c r="F37" s="38">
        <v>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ht="24" customHeight="1" x14ac:dyDescent="0.3">
      <c r="A38" s="21">
        <v>19000000</v>
      </c>
      <c r="B38" s="22" t="s">
        <v>35</v>
      </c>
      <c r="C38" s="38">
        <f>C39</f>
        <v>234900000</v>
      </c>
      <c r="D38" s="38">
        <f>D39</f>
        <v>0</v>
      </c>
      <c r="E38" s="38">
        <f>E39</f>
        <v>234900000</v>
      </c>
      <c r="F38" s="38">
        <f>F39</f>
        <v>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ht="21" customHeight="1" x14ac:dyDescent="0.3">
      <c r="A39" s="21">
        <v>19010000</v>
      </c>
      <c r="B39" s="22" t="s">
        <v>36</v>
      </c>
      <c r="C39" s="38">
        <f t="shared" si="0"/>
        <v>234900000</v>
      </c>
      <c r="D39" s="38">
        <f>SUM(D40:D42)</f>
        <v>0</v>
      </c>
      <c r="E39" s="38">
        <f>E40+E41+E42</f>
        <v>234900000</v>
      </c>
      <c r="F39" s="38">
        <f>SUM(F40:F42)</f>
        <v>0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ht="96" customHeight="1" x14ac:dyDescent="0.3">
      <c r="A40" s="21">
        <v>19010100</v>
      </c>
      <c r="B40" s="22" t="s">
        <v>108</v>
      </c>
      <c r="C40" s="38">
        <f t="shared" si="0"/>
        <v>90841300</v>
      </c>
      <c r="D40" s="38"/>
      <c r="E40" s="38">
        <v>90841300</v>
      </c>
      <c r="F40" s="38">
        <v>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ht="38.25" customHeight="1" x14ac:dyDescent="0.3">
      <c r="A41" s="21">
        <v>19010200</v>
      </c>
      <c r="B41" s="22" t="s">
        <v>37</v>
      </c>
      <c r="C41" s="38">
        <f t="shared" si="0"/>
        <v>6925300</v>
      </c>
      <c r="D41" s="38"/>
      <c r="E41" s="38">
        <v>6925300</v>
      </c>
      <c r="F41" s="38">
        <v>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81.75" customHeight="1" x14ac:dyDescent="0.3">
      <c r="A42" s="21">
        <v>19010300</v>
      </c>
      <c r="B42" s="22" t="s">
        <v>38</v>
      </c>
      <c r="C42" s="38">
        <f>D42+E42</f>
        <v>137133400</v>
      </c>
      <c r="D42" s="38">
        <v>0</v>
      </c>
      <c r="E42" s="38">
        <v>137133400</v>
      </c>
      <c r="F42" s="38">
        <v>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20.25" x14ac:dyDescent="0.3">
      <c r="A43" s="19">
        <v>20000000</v>
      </c>
      <c r="B43" s="26" t="s">
        <v>39</v>
      </c>
      <c r="C43" s="40">
        <f>D43+E43</f>
        <v>396505050</v>
      </c>
      <c r="D43" s="41">
        <f>D44+D51+D64+D70</f>
        <v>149960040</v>
      </c>
      <c r="E43" s="41">
        <f>E44+E51+E64+E70</f>
        <v>246545010</v>
      </c>
      <c r="F43" s="41">
        <f>F44+F51+F64+F70</f>
        <v>0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23.25" customHeight="1" x14ac:dyDescent="0.3">
      <c r="A44" s="21">
        <v>21000000</v>
      </c>
      <c r="B44" s="22" t="s">
        <v>40</v>
      </c>
      <c r="C44" s="38">
        <f t="shared" si="0"/>
        <v>53099180</v>
      </c>
      <c r="D44" s="38">
        <f>D45+D48+D50+D47</f>
        <v>50565500</v>
      </c>
      <c r="E44" s="38">
        <f>E45+E48+E50+E47</f>
        <v>2533680</v>
      </c>
      <c r="F44" s="38">
        <f>F45+F48+F50+F47</f>
        <v>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35.75" customHeight="1" x14ac:dyDescent="0.3">
      <c r="A45" s="21">
        <v>21010000</v>
      </c>
      <c r="B45" s="22" t="s">
        <v>41</v>
      </c>
      <c r="C45" s="38">
        <f t="shared" si="0"/>
        <v>5500</v>
      </c>
      <c r="D45" s="38">
        <f>D46</f>
        <v>5500</v>
      </c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83.25" customHeight="1" x14ac:dyDescent="0.3">
      <c r="A46" s="21">
        <v>21010300</v>
      </c>
      <c r="B46" s="22" t="s">
        <v>42</v>
      </c>
      <c r="C46" s="38">
        <f t="shared" si="0"/>
        <v>5500</v>
      </c>
      <c r="D46" s="38">
        <v>5500</v>
      </c>
      <c r="E46" s="38">
        <v>0</v>
      </c>
      <c r="F46" s="38">
        <v>0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45" customHeight="1" x14ac:dyDescent="0.3">
      <c r="A47" s="21">
        <v>21050000</v>
      </c>
      <c r="B47" s="22" t="s">
        <v>80</v>
      </c>
      <c r="C47" s="38">
        <f t="shared" si="0"/>
        <v>50000000</v>
      </c>
      <c r="D47" s="38">
        <v>50000000</v>
      </c>
      <c r="E47" s="38">
        <v>0</v>
      </c>
      <c r="F47" s="38">
        <v>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22.5" customHeight="1" x14ac:dyDescent="0.3">
      <c r="A48" s="21">
        <v>21080000</v>
      </c>
      <c r="B48" s="22" t="s">
        <v>43</v>
      </c>
      <c r="C48" s="38">
        <f t="shared" si="0"/>
        <v>560000</v>
      </c>
      <c r="D48" s="38">
        <f>D49</f>
        <v>560000</v>
      </c>
      <c r="E48" s="38">
        <f>E49</f>
        <v>0</v>
      </c>
      <c r="F48" s="3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ht="23.25" customHeight="1" x14ac:dyDescent="0.3">
      <c r="A49" s="21">
        <v>21080500</v>
      </c>
      <c r="B49" s="22" t="s">
        <v>44</v>
      </c>
      <c r="C49" s="38">
        <f t="shared" si="0"/>
        <v>560000</v>
      </c>
      <c r="D49" s="38">
        <v>560000</v>
      </c>
      <c r="E49" s="38"/>
      <c r="F49" s="38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1:25" ht="59.25" customHeight="1" x14ac:dyDescent="0.3">
      <c r="A50" s="21">
        <v>21110000</v>
      </c>
      <c r="B50" s="22" t="s">
        <v>45</v>
      </c>
      <c r="C50" s="38">
        <f t="shared" si="0"/>
        <v>2533680</v>
      </c>
      <c r="D50" s="38"/>
      <c r="E50" s="38">
        <v>2533680</v>
      </c>
      <c r="F50" s="38">
        <v>0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1:25" ht="42" customHeight="1" x14ac:dyDescent="0.3">
      <c r="A51" s="21">
        <v>22000000</v>
      </c>
      <c r="B51" s="22" t="s">
        <v>46</v>
      </c>
      <c r="C51" s="38">
        <f t="shared" si="0"/>
        <v>98794540</v>
      </c>
      <c r="D51" s="38">
        <f>D52+D61+D63</f>
        <v>98794540</v>
      </c>
      <c r="E51" s="38">
        <f>E52+E61+E63</f>
        <v>0</v>
      </c>
      <c r="F51" s="38">
        <f>F52+F61+F63</f>
        <v>0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1:25" ht="21.75" customHeight="1" x14ac:dyDescent="0.3">
      <c r="A52" s="21">
        <v>22010000</v>
      </c>
      <c r="B52" s="22" t="s">
        <v>47</v>
      </c>
      <c r="C52" s="38">
        <f t="shared" si="0"/>
        <v>91981400</v>
      </c>
      <c r="D52" s="38">
        <f>D53+D54+D55+D56+D57+D58+D59+D60</f>
        <v>91981400</v>
      </c>
      <c r="E52" s="38">
        <f>E53+E54+E55+E56+E57+E58+E59+E60</f>
        <v>0</v>
      </c>
      <c r="F52" s="38">
        <f>F53+F54+F55+F56+F57+F58+F59+F60</f>
        <v>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ht="105.75" customHeight="1" x14ac:dyDescent="0.3">
      <c r="A53" s="21">
        <v>22010200</v>
      </c>
      <c r="B53" s="22" t="s">
        <v>48</v>
      </c>
      <c r="C53" s="38">
        <f t="shared" si="0"/>
        <v>53260</v>
      </c>
      <c r="D53" s="38">
        <v>53260</v>
      </c>
      <c r="E53" s="38">
        <v>0</v>
      </c>
      <c r="F53" s="38">
        <v>0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1:25" ht="59.25" customHeight="1" x14ac:dyDescent="0.3">
      <c r="A54" s="21">
        <v>22010500</v>
      </c>
      <c r="B54" s="22" t="s">
        <v>49</v>
      </c>
      <c r="C54" s="38">
        <f t="shared" si="0"/>
        <v>18720</v>
      </c>
      <c r="D54" s="38">
        <v>18720</v>
      </c>
      <c r="E54" s="38">
        <v>0</v>
      </c>
      <c r="F54" s="38">
        <v>0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ht="58.5" customHeight="1" x14ac:dyDescent="0.3">
      <c r="A55" s="21">
        <v>22010600</v>
      </c>
      <c r="B55" s="22" t="s">
        <v>50</v>
      </c>
      <c r="C55" s="38">
        <f t="shared" si="0"/>
        <v>1560</v>
      </c>
      <c r="D55" s="38">
        <v>1560</v>
      </c>
      <c r="E55" s="38">
        <v>0</v>
      </c>
      <c r="F55" s="38">
        <v>0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ht="59.25" customHeight="1" x14ac:dyDescent="0.3">
      <c r="A56" s="21">
        <v>22010700</v>
      </c>
      <c r="B56" s="22" t="s">
        <v>51</v>
      </c>
      <c r="C56" s="38">
        <f t="shared" si="0"/>
        <v>24180</v>
      </c>
      <c r="D56" s="38">
        <v>24180</v>
      </c>
      <c r="E56" s="38"/>
      <c r="F56" s="38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ht="81" customHeight="1" x14ac:dyDescent="0.3">
      <c r="A57" s="21">
        <v>22010900</v>
      </c>
      <c r="B57" s="22" t="s">
        <v>81</v>
      </c>
      <c r="C57" s="38">
        <f t="shared" si="0"/>
        <v>125000</v>
      </c>
      <c r="D57" s="38">
        <v>125000</v>
      </c>
      <c r="E57" s="38"/>
      <c r="F57" s="38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1:25" ht="59.25" customHeight="1" x14ac:dyDescent="0.3">
      <c r="A58" s="21">
        <v>22011000</v>
      </c>
      <c r="B58" s="22" t="s">
        <v>52</v>
      </c>
      <c r="C58" s="38">
        <f t="shared" si="0"/>
        <v>25608680</v>
      </c>
      <c r="D58" s="38">
        <v>25608680</v>
      </c>
      <c r="E58" s="38">
        <v>0</v>
      </c>
      <c r="F58" s="38">
        <v>0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1:25" ht="66" customHeight="1" x14ac:dyDescent="0.3">
      <c r="A59" s="21">
        <v>22011100</v>
      </c>
      <c r="B59" s="22" t="s">
        <v>53</v>
      </c>
      <c r="C59" s="38">
        <f t="shared" si="0"/>
        <v>63500000</v>
      </c>
      <c r="D59" s="38">
        <v>63500000</v>
      </c>
      <c r="E59" s="38">
        <v>0</v>
      </c>
      <c r="F59" s="38">
        <v>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1:25" ht="41.25" customHeight="1" x14ac:dyDescent="0.3">
      <c r="A60" s="21">
        <v>22011800</v>
      </c>
      <c r="B60" s="22" t="s">
        <v>54</v>
      </c>
      <c r="C60" s="38">
        <f t="shared" si="0"/>
        <v>2650000</v>
      </c>
      <c r="D60" s="38">
        <v>2650000</v>
      </c>
      <c r="E60" s="38">
        <v>0</v>
      </c>
      <c r="F60" s="38">
        <v>0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</row>
    <row r="61" spans="1:25" ht="63" customHeight="1" x14ac:dyDescent="0.3">
      <c r="A61" s="21">
        <v>22080000</v>
      </c>
      <c r="B61" s="22" t="s">
        <v>55</v>
      </c>
      <c r="C61" s="38">
        <f t="shared" si="0"/>
        <v>6643140</v>
      </c>
      <c r="D61" s="38">
        <f>D62</f>
        <v>6643140</v>
      </c>
      <c r="E61" s="38">
        <f>E62</f>
        <v>0</v>
      </c>
      <c r="F61" s="38">
        <f>F62</f>
        <v>0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</row>
    <row r="62" spans="1:25" ht="79.5" customHeight="1" x14ac:dyDescent="0.3">
      <c r="A62" s="21">
        <v>22080400</v>
      </c>
      <c r="B62" s="22" t="s">
        <v>56</v>
      </c>
      <c r="C62" s="38">
        <f t="shared" si="0"/>
        <v>6643140</v>
      </c>
      <c r="D62" s="38">
        <v>6643140</v>
      </c>
      <c r="E62" s="38">
        <v>0</v>
      </c>
      <c r="F62" s="38">
        <v>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</row>
    <row r="63" spans="1:25" ht="123.75" customHeight="1" x14ac:dyDescent="0.3">
      <c r="A63" s="21">
        <v>22130000</v>
      </c>
      <c r="B63" s="22" t="s">
        <v>93</v>
      </c>
      <c r="C63" s="38">
        <f t="shared" si="0"/>
        <v>170000</v>
      </c>
      <c r="D63" s="38">
        <v>170000</v>
      </c>
      <c r="E63" s="38">
        <v>0</v>
      </c>
      <c r="F63" s="38">
        <v>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</row>
    <row r="64" spans="1:25" ht="26.25" customHeight="1" x14ac:dyDescent="0.3">
      <c r="A64" s="21">
        <v>24000000</v>
      </c>
      <c r="B64" s="22" t="s">
        <v>57</v>
      </c>
      <c r="C64" s="38">
        <f>D64+E64</f>
        <v>1713265</v>
      </c>
      <c r="D64" s="38">
        <f>D65+D68</f>
        <v>600000</v>
      </c>
      <c r="E64" s="38">
        <f>E65+E68</f>
        <v>1113265</v>
      </c>
      <c r="F64" s="38">
        <f>F65+F68</f>
        <v>0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</row>
    <row r="65" spans="1:25" ht="29.25" customHeight="1" x14ac:dyDescent="0.3">
      <c r="A65" s="21">
        <v>24060000</v>
      </c>
      <c r="B65" s="22" t="s">
        <v>44</v>
      </c>
      <c r="C65" s="38">
        <f t="shared" si="0"/>
        <v>1700000</v>
      </c>
      <c r="D65" s="38">
        <f>D66+D67+D68</f>
        <v>600000</v>
      </c>
      <c r="E65" s="38">
        <f>E67</f>
        <v>1100000</v>
      </c>
      <c r="F65" s="3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</row>
    <row r="66" spans="1:25" ht="21.75" customHeight="1" x14ac:dyDescent="0.3">
      <c r="A66" s="21">
        <v>24060300</v>
      </c>
      <c r="B66" s="22" t="s">
        <v>44</v>
      </c>
      <c r="C66" s="38">
        <f t="shared" si="0"/>
        <v>600000</v>
      </c>
      <c r="D66" s="38">
        <v>600000</v>
      </c>
      <c r="E66" s="38"/>
      <c r="F66" s="38">
        <v>0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</row>
    <row r="67" spans="1:25" ht="79.5" customHeight="1" x14ac:dyDescent="0.3">
      <c r="A67" s="21">
        <v>24062100</v>
      </c>
      <c r="B67" s="22" t="s">
        <v>58</v>
      </c>
      <c r="C67" s="38">
        <f t="shared" si="0"/>
        <v>1100000</v>
      </c>
      <c r="D67" s="38"/>
      <c r="E67" s="38">
        <v>1100000</v>
      </c>
      <c r="F67" s="3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</row>
    <row r="68" spans="1:25" ht="36" customHeight="1" x14ac:dyDescent="0.3">
      <c r="A68" s="21">
        <v>24110000</v>
      </c>
      <c r="B68" s="22" t="s">
        <v>59</v>
      </c>
      <c r="C68" s="38">
        <f t="shared" si="0"/>
        <v>13265</v>
      </c>
      <c r="D68" s="38"/>
      <c r="E68" s="38">
        <f>E69</f>
        <v>13265</v>
      </c>
      <c r="F68" s="38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</row>
    <row r="69" spans="1:25" ht="98.25" customHeight="1" x14ac:dyDescent="0.3">
      <c r="A69" s="21">
        <v>24110900</v>
      </c>
      <c r="B69" s="22" t="s">
        <v>75</v>
      </c>
      <c r="C69" s="38">
        <f t="shared" si="0"/>
        <v>13265</v>
      </c>
      <c r="D69" s="38"/>
      <c r="E69" s="38">
        <v>13265</v>
      </c>
      <c r="F69" s="38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</row>
    <row r="70" spans="1:25" ht="30.75" customHeight="1" x14ac:dyDescent="0.3">
      <c r="A70" s="21">
        <v>25000000</v>
      </c>
      <c r="B70" s="22" t="s">
        <v>60</v>
      </c>
      <c r="C70" s="38">
        <f t="shared" si="0"/>
        <v>242898065</v>
      </c>
      <c r="D70" s="38"/>
      <c r="E70" s="38">
        <f>E71+E76</f>
        <v>242898065</v>
      </c>
      <c r="F70" s="38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</row>
    <row r="71" spans="1:25" ht="59.25" customHeight="1" x14ac:dyDescent="0.3">
      <c r="A71" s="21">
        <v>25010000</v>
      </c>
      <c r="B71" s="22" t="s">
        <v>61</v>
      </c>
      <c r="C71" s="38">
        <f t="shared" si="0"/>
        <v>179013115</v>
      </c>
      <c r="D71" s="38"/>
      <c r="E71" s="38">
        <f>E72+E73+E74+E75</f>
        <v>179013115</v>
      </c>
      <c r="F71" s="38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</row>
    <row r="72" spans="1:25" ht="47.25" customHeight="1" x14ac:dyDescent="0.3">
      <c r="A72" s="21">
        <v>25010100</v>
      </c>
      <c r="B72" s="22" t="s">
        <v>62</v>
      </c>
      <c r="C72" s="38">
        <f t="shared" si="0"/>
        <v>116326301</v>
      </c>
      <c r="D72" s="38"/>
      <c r="E72" s="38">
        <v>116326301</v>
      </c>
      <c r="F72" s="38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</row>
    <row r="73" spans="1:25" ht="42" customHeight="1" x14ac:dyDescent="0.3">
      <c r="A73" s="21">
        <v>25010200</v>
      </c>
      <c r="B73" s="22" t="s">
        <v>63</v>
      </c>
      <c r="C73" s="38">
        <f t="shared" si="0"/>
        <v>53781337</v>
      </c>
      <c r="D73" s="38"/>
      <c r="E73" s="38">
        <v>53781337</v>
      </c>
      <c r="F73" s="38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</row>
    <row r="74" spans="1:25" ht="21.75" customHeight="1" x14ac:dyDescent="0.3">
      <c r="A74" s="21">
        <v>25010300</v>
      </c>
      <c r="B74" s="22" t="s">
        <v>64</v>
      </c>
      <c r="C74" s="38">
        <f>D74+E74</f>
        <v>8756877</v>
      </c>
      <c r="D74" s="38"/>
      <c r="E74" s="38">
        <v>8756877</v>
      </c>
      <c r="F74" s="38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</row>
    <row r="75" spans="1:25" ht="59.25" customHeight="1" x14ac:dyDescent="0.3">
      <c r="A75" s="21">
        <v>25010400</v>
      </c>
      <c r="B75" s="22" t="s">
        <v>65</v>
      </c>
      <c r="C75" s="38">
        <f>D75+E75</f>
        <v>148600</v>
      </c>
      <c r="D75" s="38"/>
      <c r="E75" s="38">
        <v>148600</v>
      </c>
      <c r="F75" s="38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</row>
    <row r="76" spans="1:25" ht="42.75" customHeight="1" x14ac:dyDescent="0.3">
      <c r="A76" s="21">
        <v>25020000</v>
      </c>
      <c r="B76" s="22" t="s">
        <v>66</v>
      </c>
      <c r="C76" s="38">
        <f>D76+E76</f>
        <v>63884950</v>
      </c>
      <c r="D76" s="38"/>
      <c r="E76" s="38">
        <v>63884950</v>
      </c>
      <c r="F76" s="38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</row>
    <row r="77" spans="1:25" x14ac:dyDescent="0.3">
      <c r="A77" s="21">
        <v>25020100</v>
      </c>
      <c r="B77" s="22" t="s">
        <v>67</v>
      </c>
      <c r="C77" s="38">
        <f>D77+E77</f>
        <v>41000</v>
      </c>
      <c r="D77" s="38"/>
      <c r="E77" s="38">
        <v>41000</v>
      </c>
      <c r="F77" s="3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</row>
    <row r="78" spans="1:25" ht="156" customHeight="1" x14ac:dyDescent="0.3">
      <c r="A78" s="21">
        <v>25020200</v>
      </c>
      <c r="B78" s="22" t="s">
        <v>68</v>
      </c>
      <c r="C78" s="38">
        <f>D78+E78</f>
        <v>63843950</v>
      </c>
      <c r="D78" s="38"/>
      <c r="E78" s="38">
        <v>63843950</v>
      </c>
      <c r="F78" s="38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</row>
    <row r="79" spans="1:25" ht="54.75" customHeight="1" x14ac:dyDescent="0.3">
      <c r="A79" s="21"/>
      <c r="B79" s="27" t="s">
        <v>98</v>
      </c>
      <c r="C79" s="40">
        <f>SUM(C8,C43)</f>
        <v>6736522113</v>
      </c>
      <c r="D79" s="40">
        <f>SUM(D8,D43)</f>
        <v>6255077103</v>
      </c>
      <c r="E79" s="40">
        <f>SUM(E8,E43)</f>
        <v>481445010</v>
      </c>
      <c r="F79" s="40">
        <f>SUM(F8,F43)</f>
        <v>0</v>
      </c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</row>
    <row r="80" spans="1:25" ht="23.25" customHeight="1" x14ac:dyDescent="0.3">
      <c r="A80" s="19">
        <v>40000000</v>
      </c>
      <c r="B80" s="27" t="s">
        <v>70</v>
      </c>
      <c r="C80" s="40">
        <f>SUM(D80,E80)</f>
        <v>11700209649</v>
      </c>
      <c r="D80" s="40">
        <f>D81</f>
        <v>10530796831</v>
      </c>
      <c r="E80" s="40">
        <f>E81</f>
        <v>1169412818</v>
      </c>
      <c r="F80" s="40">
        <f>F81</f>
        <v>459150018</v>
      </c>
      <c r="G80" s="10"/>
      <c r="H80" s="10"/>
      <c r="I80" s="10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</row>
    <row r="81" spans="1:25" ht="23.25" customHeight="1" x14ac:dyDescent="0.3">
      <c r="A81" s="21">
        <v>41000000</v>
      </c>
      <c r="B81" s="22" t="s">
        <v>71</v>
      </c>
      <c r="C81" s="38">
        <f>SUM(D81,E81)</f>
        <v>11700209649</v>
      </c>
      <c r="D81" s="38">
        <f>D82+D84+D102</f>
        <v>10530796831</v>
      </c>
      <c r="E81" s="38">
        <f>E82+E84+E102</f>
        <v>1169412818</v>
      </c>
      <c r="F81" s="38">
        <f>F82+F84+F102</f>
        <v>459150018</v>
      </c>
      <c r="G81" s="10"/>
      <c r="H81" s="10"/>
      <c r="I81" s="10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</row>
    <row r="82" spans="1:25" ht="23.25" customHeight="1" x14ac:dyDescent="0.3">
      <c r="A82" s="21">
        <v>41020000</v>
      </c>
      <c r="B82" s="22" t="s">
        <v>77</v>
      </c>
      <c r="C82" s="38">
        <f>D82+E82</f>
        <v>869198500</v>
      </c>
      <c r="D82" s="38">
        <f>D83</f>
        <v>869198500</v>
      </c>
      <c r="E82" s="38">
        <f>E83</f>
        <v>0</v>
      </c>
      <c r="F82" s="38">
        <f>F83</f>
        <v>0</v>
      </c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85.5" customHeight="1" x14ac:dyDescent="0.3">
      <c r="A83" s="21">
        <v>41020200</v>
      </c>
      <c r="B83" s="23" t="s">
        <v>117</v>
      </c>
      <c r="C83" s="38">
        <f>SUM(D83,E83)</f>
        <v>869198500</v>
      </c>
      <c r="D83" s="38">
        <v>869198500</v>
      </c>
      <c r="E83" s="38"/>
      <c r="F83" s="38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</row>
    <row r="84" spans="1:25" ht="27.75" customHeight="1" x14ac:dyDescent="0.3">
      <c r="A84" s="21">
        <v>41030000</v>
      </c>
      <c r="B84" s="22" t="s">
        <v>72</v>
      </c>
      <c r="C84" s="38">
        <f>C85+C86+C87+C88+C91+C92+C93+C94+C95+C97+C99+C101+C98+C89+C90+C96+C100</f>
        <v>10778411600</v>
      </c>
      <c r="D84" s="38">
        <f>D85+D86+D87+D88+D91+D92+D93+D94+D95+D97+D99+D101+D98+D89+D90+D100+D96</f>
        <v>9638312400</v>
      </c>
      <c r="E84" s="38">
        <f>E85+E86+E87+E88+E91+E92+E93+E94+E95+E97+E99+E101+E98+E89+E90</f>
        <v>1140099200</v>
      </c>
      <c r="F84" s="38">
        <f>F85+F86+F87+F88+F91+F92+F93+F94+F95+F97+F99+F101+F98+F89+F90</f>
        <v>429836400</v>
      </c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</row>
    <row r="85" spans="1:25" ht="272.25" customHeight="1" x14ac:dyDescent="0.3">
      <c r="A85" s="21">
        <v>41030600</v>
      </c>
      <c r="B85" s="22" t="s">
        <v>94</v>
      </c>
      <c r="C85" s="38">
        <f>SUM(D85,E85)</f>
        <v>4117235800</v>
      </c>
      <c r="D85" s="38">
        <v>4117235800</v>
      </c>
      <c r="E85" s="38"/>
      <c r="F85" s="38"/>
      <c r="G85" s="28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ht="312.75" customHeight="1" x14ac:dyDescent="0.3">
      <c r="A86" s="21">
        <v>41030800</v>
      </c>
      <c r="B86" s="22" t="s">
        <v>102</v>
      </c>
      <c r="C86" s="38">
        <f>SUM(D86,E86)</f>
        <v>2164792800</v>
      </c>
      <c r="D86" s="38">
        <v>2164792800</v>
      </c>
      <c r="E86" s="38"/>
      <c r="F86" s="38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</row>
    <row r="87" spans="1:25" ht="102.75" customHeight="1" x14ac:dyDescent="0.3">
      <c r="A87" s="21">
        <v>41031000</v>
      </c>
      <c r="B87" s="22" t="s">
        <v>95</v>
      </c>
      <c r="C87" s="38">
        <f>SUM(D87,E87)</f>
        <v>51271300</v>
      </c>
      <c r="D87" s="38">
        <v>51271300</v>
      </c>
      <c r="E87" s="38"/>
      <c r="F87" s="38"/>
    </row>
    <row r="88" spans="1:25" ht="87.75" customHeight="1" x14ac:dyDescent="0.3">
      <c r="A88" s="21">
        <v>41032600</v>
      </c>
      <c r="B88" s="22" t="s">
        <v>87</v>
      </c>
      <c r="C88" s="38">
        <f>D88+E88</f>
        <v>11538800</v>
      </c>
      <c r="D88" s="38">
        <v>11538800</v>
      </c>
      <c r="E88" s="38"/>
      <c r="F88" s="38"/>
    </row>
    <row r="89" spans="1:25" ht="81.75" customHeight="1" x14ac:dyDescent="0.3">
      <c r="A89" s="21">
        <v>41033300</v>
      </c>
      <c r="B89" s="22" t="s">
        <v>118</v>
      </c>
      <c r="C89" s="38">
        <f>D89+E89</f>
        <v>40272000</v>
      </c>
      <c r="D89" s="38">
        <v>40272000</v>
      </c>
      <c r="E89" s="38"/>
      <c r="F89" s="38"/>
    </row>
    <row r="90" spans="1:25" ht="65.25" customHeight="1" x14ac:dyDescent="0.3">
      <c r="A90" s="21">
        <v>41033500</v>
      </c>
      <c r="B90" s="22" t="s">
        <v>101</v>
      </c>
      <c r="C90" s="38">
        <f>D90+E90</f>
        <v>11538400</v>
      </c>
      <c r="D90" s="38">
        <v>11538400</v>
      </c>
      <c r="E90" s="38"/>
      <c r="F90" s="38"/>
    </row>
    <row r="91" spans="1:25" ht="77.25" customHeight="1" x14ac:dyDescent="0.3">
      <c r="A91" s="21">
        <v>41033600</v>
      </c>
      <c r="B91" s="22" t="s">
        <v>88</v>
      </c>
      <c r="C91" s="38">
        <f>SUM(D91,E91)</f>
        <v>20904800</v>
      </c>
      <c r="D91" s="38">
        <v>20904800</v>
      </c>
      <c r="E91" s="38"/>
      <c r="F91" s="38"/>
    </row>
    <row r="92" spans="1:25" ht="82.5" customHeight="1" x14ac:dyDescent="0.3">
      <c r="A92" s="21">
        <v>41033700</v>
      </c>
      <c r="B92" s="22" t="s">
        <v>89</v>
      </c>
      <c r="C92" s="38">
        <f>D92+E92</f>
        <v>1586500</v>
      </c>
      <c r="D92" s="38">
        <v>1586500</v>
      </c>
      <c r="E92" s="38"/>
      <c r="F92" s="38"/>
    </row>
    <row r="93" spans="1:25" ht="49.5" customHeight="1" x14ac:dyDescent="0.3">
      <c r="A93" s="21">
        <v>41033900</v>
      </c>
      <c r="B93" s="22" t="s">
        <v>90</v>
      </c>
      <c r="C93" s="38">
        <f>D93+E93</f>
        <v>573735400</v>
      </c>
      <c r="D93" s="38">
        <v>573735400</v>
      </c>
      <c r="E93" s="38"/>
      <c r="F93" s="38"/>
    </row>
    <row r="94" spans="1:25" ht="58.5" customHeight="1" x14ac:dyDescent="0.3">
      <c r="A94" s="21">
        <v>41034200</v>
      </c>
      <c r="B94" s="22" t="s">
        <v>91</v>
      </c>
      <c r="C94" s="38">
        <f>D94+E94</f>
        <v>2401286900</v>
      </c>
      <c r="D94" s="38">
        <v>2401286900</v>
      </c>
      <c r="E94" s="38"/>
      <c r="F94" s="38"/>
    </row>
    <row r="95" spans="1:25" ht="138" customHeight="1" x14ac:dyDescent="0.3">
      <c r="A95" s="21">
        <v>41034400</v>
      </c>
      <c r="B95" s="22" t="s">
        <v>103</v>
      </c>
      <c r="C95" s="38">
        <f>D95+E95</f>
        <v>77984900</v>
      </c>
      <c r="D95" s="38">
        <v>77984900</v>
      </c>
      <c r="E95" s="38"/>
      <c r="F95" s="38"/>
    </row>
    <row r="96" spans="1:25" ht="66" customHeight="1" x14ac:dyDescent="0.3">
      <c r="A96" s="21">
        <v>41034500</v>
      </c>
      <c r="B96" s="22" t="s">
        <v>116</v>
      </c>
      <c r="C96" s="38">
        <f>D96+E96</f>
        <v>9268000</v>
      </c>
      <c r="D96" s="38">
        <v>9268000</v>
      </c>
      <c r="E96" s="38"/>
      <c r="F96" s="38"/>
    </row>
    <row r="97" spans="1:8" ht="131.25" x14ac:dyDescent="0.3">
      <c r="A97" s="21">
        <v>41034900</v>
      </c>
      <c r="B97" s="22" t="s">
        <v>119</v>
      </c>
      <c r="C97" s="38">
        <f>SUM(D97,E97)</f>
        <v>449628300</v>
      </c>
      <c r="D97" s="38"/>
      <c r="E97" s="38">
        <v>449628300</v>
      </c>
      <c r="F97" s="38">
        <f>245283500+184552900</f>
        <v>429836400</v>
      </c>
    </row>
    <row r="98" spans="1:8" ht="65.25" customHeight="1" x14ac:dyDescent="0.3">
      <c r="A98" s="21">
        <v>41035400</v>
      </c>
      <c r="B98" s="22" t="s">
        <v>97</v>
      </c>
      <c r="C98" s="38">
        <f>D98+E98</f>
        <v>25007000</v>
      </c>
      <c r="D98" s="38">
        <v>25007000</v>
      </c>
      <c r="E98" s="38"/>
      <c r="F98" s="38"/>
    </row>
    <row r="99" spans="1:8" ht="237.75" customHeight="1" x14ac:dyDescent="0.3">
      <c r="A99" s="21">
        <v>41035800</v>
      </c>
      <c r="B99" s="22" t="s">
        <v>124</v>
      </c>
      <c r="C99" s="38">
        <f>SUM(D99,E99)</f>
        <v>131824000</v>
      </c>
      <c r="D99" s="38">
        <v>131824000</v>
      </c>
      <c r="E99" s="38"/>
      <c r="F99" s="38"/>
    </row>
    <row r="100" spans="1:8" ht="75" x14ac:dyDescent="0.3">
      <c r="A100" s="21">
        <v>41037000</v>
      </c>
      <c r="B100" s="22" t="s">
        <v>111</v>
      </c>
      <c r="C100" s="38">
        <f>D100+E100</f>
        <v>65800</v>
      </c>
      <c r="D100" s="38">
        <v>65800</v>
      </c>
      <c r="E100" s="38"/>
      <c r="F100" s="38"/>
    </row>
    <row r="101" spans="1:8" ht="119.25" customHeight="1" x14ac:dyDescent="0.3">
      <c r="A101" s="21">
        <v>41037300</v>
      </c>
      <c r="B101" s="22" t="s">
        <v>96</v>
      </c>
      <c r="C101" s="38">
        <f>D101+E101</f>
        <v>690470900</v>
      </c>
      <c r="D101" s="38"/>
      <c r="E101" s="38">
        <v>690470900</v>
      </c>
      <c r="F101" s="38"/>
      <c r="G101" s="10"/>
      <c r="H101" s="10"/>
    </row>
    <row r="102" spans="1:8" ht="45" customHeight="1" x14ac:dyDescent="0.3">
      <c r="A102" s="21">
        <v>41050000</v>
      </c>
      <c r="B102" s="22" t="s">
        <v>107</v>
      </c>
      <c r="C102" s="38">
        <f>+D102+E102</f>
        <v>52599549</v>
      </c>
      <c r="D102" s="38">
        <f>D107+D105+D106+D103+D104+D117</f>
        <v>23285931</v>
      </c>
      <c r="E102" s="38">
        <f>E107+E105+E106+E103+E104+E117</f>
        <v>29313618</v>
      </c>
      <c r="F102" s="38">
        <f>F107+F105+F106+F103+F104+F117</f>
        <v>29313618</v>
      </c>
      <c r="G102" s="10"/>
      <c r="H102" s="10"/>
    </row>
    <row r="103" spans="1:8" ht="66.75" customHeight="1" x14ac:dyDescent="0.3">
      <c r="A103" s="21">
        <v>41051500</v>
      </c>
      <c r="B103" s="22" t="s">
        <v>112</v>
      </c>
      <c r="C103" s="38">
        <f>D103+E103</f>
        <v>6675600</v>
      </c>
      <c r="D103" s="38">
        <v>6675600</v>
      </c>
      <c r="E103" s="38"/>
      <c r="F103" s="38"/>
      <c r="G103" s="10"/>
      <c r="H103" s="10"/>
    </row>
    <row r="104" spans="1:8" ht="81" customHeight="1" x14ac:dyDescent="0.3">
      <c r="A104" s="21">
        <v>41053300</v>
      </c>
      <c r="B104" s="22" t="s">
        <v>126</v>
      </c>
      <c r="C104" s="38">
        <f>D104+E104</f>
        <v>300000</v>
      </c>
      <c r="D104" s="38">
        <v>300000</v>
      </c>
      <c r="E104" s="38"/>
      <c r="F104" s="38"/>
      <c r="G104" s="10"/>
      <c r="H104" s="10"/>
    </row>
    <row r="105" spans="1:8" ht="118.5" customHeight="1" x14ac:dyDescent="0.3">
      <c r="A105" s="21">
        <v>41053500</v>
      </c>
      <c r="B105" s="22" t="s">
        <v>109</v>
      </c>
      <c r="C105" s="38">
        <f>D105+E105</f>
        <v>2450000</v>
      </c>
      <c r="D105" s="38"/>
      <c r="E105" s="38">
        <v>2450000</v>
      </c>
      <c r="F105" s="38">
        <v>2450000</v>
      </c>
      <c r="G105" s="10"/>
      <c r="H105" s="10"/>
    </row>
    <row r="106" spans="1:8" ht="42.75" customHeight="1" x14ac:dyDescent="0.3">
      <c r="A106" s="21">
        <v>41053700</v>
      </c>
      <c r="B106" s="22" t="s">
        <v>110</v>
      </c>
      <c r="C106" s="38">
        <f>D106+E106</f>
        <v>24758818</v>
      </c>
      <c r="D106" s="38"/>
      <c r="E106" s="38">
        <v>24758818</v>
      </c>
      <c r="F106" s="38">
        <v>24758818</v>
      </c>
      <c r="G106" s="10"/>
      <c r="H106" s="10"/>
    </row>
    <row r="107" spans="1:8" ht="24.75" customHeight="1" x14ac:dyDescent="0.3">
      <c r="A107" s="21">
        <v>41053900</v>
      </c>
      <c r="B107" s="22" t="s">
        <v>104</v>
      </c>
      <c r="C107" s="38">
        <f>C109+C110+C111+C112+C113+C114+C115</f>
        <v>18264331</v>
      </c>
      <c r="D107" s="38">
        <f>D109+D110+D111+D112+D113+D114+D115+D116</f>
        <v>16170331</v>
      </c>
      <c r="E107" s="38">
        <f>E109+E110+E111+E112+E113</f>
        <v>2104800</v>
      </c>
      <c r="F107" s="38">
        <f>F109+F110+F111+F112+F113</f>
        <v>2104800</v>
      </c>
      <c r="G107" s="10"/>
      <c r="H107" s="10"/>
    </row>
    <row r="108" spans="1:8" x14ac:dyDescent="0.3">
      <c r="A108" s="21"/>
      <c r="B108" s="22" t="s">
        <v>105</v>
      </c>
      <c r="C108" s="38">
        <f t="shared" ref="C108:C116" si="1">D108+E108</f>
        <v>0</v>
      </c>
      <c r="D108" s="38"/>
      <c r="E108" s="38"/>
      <c r="F108" s="38"/>
      <c r="G108" s="10"/>
      <c r="H108" s="10"/>
    </row>
    <row r="109" spans="1:8" ht="96" customHeight="1" x14ac:dyDescent="0.3">
      <c r="A109" s="21"/>
      <c r="B109" s="22" t="s">
        <v>127</v>
      </c>
      <c r="C109" s="38">
        <f t="shared" si="1"/>
        <v>2150000</v>
      </c>
      <c r="D109" s="38">
        <v>2150000</v>
      </c>
      <c r="E109" s="38"/>
      <c r="F109" s="38"/>
      <c r="G109" s="10"/>
      <c r="H109" s="10"/>
    </row>
    <row r="110" spans="1:8" ht="80.25" customHeight="1" x14ac:dyDescent="0.3">
      <c r="A110" s="21"/>
      <c r="B110" s="22" t="s">
        <v>106</v>
      </c>
      <c r="C110" s="38">
        <f t="shared" si="1"/>
        <v>2051731</v>
      </c>
      <c r="D110" s="38">
        <v>946931</v>
      </c>
      <c r="E110" s="38">
        <v>1104800</v>
      </c>
      <c r="F110" s="38">
        <v>1104800</v>
      </c>
      <c r="G110" s="10"/>
      <c r="H110" s="10"/>
    </row>
    <row r="111" spans="1:8" ht="37.5" x14ac:dyDescent="0.3">
      <c r="A111" s="34"/>
      <c r="B111" s="22" t="s">
        <v>120</v>
      </c>
      <c r="C111" s="42">
        <f t="shared" si="1"/>
        <v>1000000</v>
      </c>
      <c r="D111" s="42"/>
      <c r="E111" s="42">
        <v>1000000</v>
      </c>
      <c r="F111" s="42">
        <v>1000000</v>
      </c>
      <c r="G111" s="10"/>
      <c r="H111" s="10"/>
    </row>
    <row r="112" spans="1:8" ht="37.5" x14ac:dyDescent="0.3">
      <c r="A112" s="34"/>
      <c r="B112" s="22" t="s">
        <v>121</v>
      </c>
      <c r="C112" s="42">
        <f t="shared" si="1"/>
        <v>148500</v>
      </c>
      <c r="D112" s="42">
        <v>148500</v>
      </c>
      <c r="E112" s="42"/>
      <c r="F112" s="42"/>
      <c r="G112" s="10"/>
      <c r="H112" s="10"/>
    </row>
    <row r="113" spans="1:9" ht="56.25" x14ac:dyDescent="0.3">
      <c r="A113" s="34"/>
      <c r="B113" s="22" t="s">
        <v>114</v>
      </c>
      <c r="C113" s="42">
        <f t="shared" si="1"/>
        <v>114100</v>
      </c>
      <c r="D113" s="42">
        <v>114100</v>
      </c>
      <c r="E113" s="42"/>
      <c r="F113" s="42"/>
      <c r="G113" s="10"/>
      <c r="H113" s="10"/>
    </row>
    <row r="114" spans="1:9" ht="93.75" x14ac:dyDescent="0.3">
      <c r="A114" s="34"/>
      <c r="B114" s="22" t="s">
        <v>122</v>
      </c>
      <c r="C114" s="42">
        <f t="shared" si="1"/>
        <v>2800000</v>
      </c>
      <c r="D114" s="42">
        <v>2800000</v>
      </c>
      <c r="E114" s="42"/>
      <c r="F114" s="42"/>
      <c r="G114" s="10"/>
      <c r="H114" s="10"/>
    </row>
    <row r="115" spans="1:9" ht="75" x14ac:dyDescent="0.3">
      <c r="A115" s="34"/>
      <c r="B115" s="22" t="s">
        <v>123</v>
      </c>
      <c r="C115" s="42">
        <f t="shared" si="1"/>
        <v>10000000</v>
      </c>
      <c r="D115" s="42">
        <v>10000000</v>
      </c>
      <c r="E115" s="42"/>
      <c r="F115" s="42"/>
      <c r="G115" s="10"/>
      <c r="H115" s="10"/>
    </row>
    <row r="116" spans="1:9" ht="131.25" x14ac:dyDescent="0.3">
      <c r="A116" s="34"/>
      <c r="B116" s="23" t="s">
        <v>125</v>
      </c>
      <c r="C116" s="42">
        <f t="shared" si="1"/>
        <v>10800</v>
      </c>
      <c r="D116" s="42">
        <v>10800</v>
      </c>
      <c r="E116" s="42"/>
      <c r="F116" s="42"/>
      <c r="G116" s="10"/>
      <c r="H116" s="10"/>
    </row>
    <row r="117" spans="1:9" ht="112.5" x14ac:dyDescent="0.3">
      <c r="A117" s="34">
        <v>41054100</v>
      </c>
      <c r="B117" s="22" t="s">
        <v>115</v>
      </c>
      <c r="C117" s="42">
        <f>D117+E117</f>
        <v>140000</v>
      </c>
      <c r="D117" s="42">
        <v>140000</v>
      </c>
      <c r="E117" s="42"/>
      <c r="F117" s="42"/>
      <c r="G117" s="10"/>
      <c r="H117" s="10"/>
    </row>
    <row r="118" spans="1:9" ht="25.15" customHeight="1" x14ac:dyDescent="0.3">
      <c r="A118" s="29"/>
      <c r="B118" s="30" t="s">
        <v>69</v>
      </c>
      <c r="C118" s="43">
        <f>C79+C80</f>
        <v>18436731762</v>
      </c>
      <c r="D118" s="43">
        <f>D79+D80</f>
        <v>16785873934</v>
      </c>
      <c r="E118" s="43">
        <f>E79+E80</f>
        <v>1650857828</v>
      </c>
      <c r="F118" s="43">
        <f>F79+F80</f>
        <v>459150018</v>
      </c>
      <c r="G118" s="10"/>
      <c r="H118" s="10"/>
      <c r="I118" s="10"/>
    </row>
    <row r="119" spans="1:9" ht="71.25" customHeight="1" x14ac:dyDescent="0.3">
      <c r="A119" s="31"/>
      <c r="B119" s="32"/>
      <c r="C119" s="33"/>
      <c r="D119" s="33"/>
      <c r="E119" s="33"/>
      <c r="F119" s="33"/>
    </row>
    <row r="120" spans="1:9" ht="25.5" customHeight="1" x14ac:dyDescent="0.35">
      <c r="A120" s="46" t="s">
        <v>78</v>
      </c>
      <c r="B120" s="46"/>
      <c r="C120" s="35"/>
      <c r="D120" s="36"/>
      <c r="E120" s="47" t="s">
        <v>79</v>
      </c>
      <c r="F120" s="47"/>
    </row>
    <row r="121" spans="1:9" ht="18" customHeight="1" x14ac:dyDescent="0.3">
      <c r="A121" s="11"/>
      <c r="B121" s="11"/>
      <c r="C121" s="10"/>
      <c r="D121" s="10"/>
      <c r="E121" s="10"/>
      <c r="F121" s="10"/>
    </row>
    <row r="122" spans="1:9" x14ac:dyDescent="0.3">
      <c r="A122" s="9"/>
      <c r="B122" s="13"/>
      <c r="C122" s="8"/>
      <c r="D122" s="8"/>
      <c r="E122" s="8"/>
      <c r="F122" s="8"/>
    </row>
    <row r="123" spans="1:9" x14ac:dyDescent="0.3">
      <c r="A123" s="9"/>
      <c r="B123" s="17"/>
      <c r="C123" s="8"/>
      <c r="D123" s="8"/>
      <c r="E123" s="8"/>
      <c r="F123" s="8"/>
    </row>
    <row r="124" spans="1:9" x14ac:dyDescent="0.3">
      <c r="A124" s="9"/>
      <c r="B124" s="9"/>
      <c r="C124" s="12"/>
      <c r="D124" s="12"/>
      <c r="E124" s="12"/>
      <c r="F124" s="12"/>
    </row>
    <row r="125" spans="1:9" x14ac:dyDescent="0.3">
      <c r="A125" s="9"/>
      <c r="B125" s="9"/>
      <c r="C125" s="12"/>
      <c r="D125" s="12"/>
      <c r="E125" s="12"/>
      <c r="F125" s="12"/>
    </row>
    <row r="126" spans="1:9" x14ac:dyDescent="0.3">
      <c r="A126" s="9"/>
      <c r="B126" s="9"/>
      <c r="C126" s="12"/>
      <c r="D126" s="12"/>
      <c r="E126" s="12"/>
      <c r="F126" s="12"/>
    </row>
    <row r="127" spans="1:9" x14ac:dyDescent="0.3">
      <c r="A127" s="9"/>
      <c r="B127" s="9"/>
      <c r="C127" s="12"/>
      <c r="D127" s="12"/>
      <c r="E127" s="12"/>
      <c r="F127" s="12"/>
    </row>
    <row r="128" spans="1:9" x14ac:dyDescent="0.3">
      <c r="A128" s="9"/>
      <c r="B128" s="9"/>
      <c r="C128" s="12"/>
      <c r="D128" s="12"/>
      <c r="E128" s="12"/>
      <c r="F128" s="12"/>
    </row>
    <row r="129" spans="1:6" x14ac:dyDescent="0.3">
      <c r="A129" s="9"/>
      <c r="B129" s="9"/>
      <c r="C129" s="12"/>
      <c r="D129" s="12"/>
      <c r="E129" s="12"/>
      <c r="F129" s="12"/>
    </row>
    <row r="130" spans="1:6" x14ac:dyDescent="0.3">
      <c r="A130" s="9"/>
      <c r="B130" s="9"/>
      <c r="C130" s="12"/>
      <c r="D130" s="12"/>
      <c r="E130" s="12"/>
      <c r="F130" s="12"/>
    </row>
    <row r="131" spans="1:6" x14ac:dyDescent="0.3">
      <c r="A131" s="9"/>
      <c r="B131" s="9"/>
      <c r="C131" s="12"/>
      <c r="D131" s="12"/>
      <c r="E131" s="12"/>
      <c r="F131" s="12"/>
    </row>
    <row r="132" spans="1:6" x14ac:dyDescent="0.3">
      <c r="A132" s="9"/>
      <c r="B132" s="9"/>
      <c r="C132" s="12"/>
      <c r="D132" s="12"/>
      <c r="E132" s="12"/>
      <c r="F132" s="12"/>
    </row>
    <row r="133" spans="1:6" ht="66.75" customHeight="1" x14ac:dyDescent="0.3">
      <c r="A133" s="9"/>
      <c r="B133" s="9"/>
      <c r="C133" s="12"/>
      <c r="D133" s="12"/>
      <c r="E133" s="12"/>
      <c r="F133" s="12"/>
    </row>
    <row r="134" spans="1:6" ht="31.5" customHeight="1" x14ac:dyDescent="0.3">
      <c r="A134" s="9"/>
      <c r="B134" s="9"/>
      <c r="C134" s="12"/>
      <c r="D134" s="12"/>
      <c r="E134" s="12"/>
      <c r="F134" s="12"/>
    </row>
    <row r="135" spans="1:6" ht="78.75" customHeight="1" x14ac:dyDescent="0.3">
      <c r="A135" s="9"/>
      <c r="B135" s="9"/>
      <c r="C135" s="12"/>
      <c r="D135" s="12"/>
      <c r="E135" s="12"/>
      <c r="F135" s="12"/>
    </row>
    <row r="136" spans="1:6" x14ac:dyDescent="0.3">
      <c r="A136" s="9"/>
      <c r="B136" s="9"/>
      <c r="C136" s="12"/>
      <c r="D136" s="12"/>
      <c r="E136" s="12"/>
      <c r="F136" s="12"/>
    </row>
    <row r="137" spans="1:6" ht="40.5" customHeight="1" x14ac:dyDescent="0.3">
      <c r="A137" s="9"/>
      <c r="B137" s="9"/>
      <c r="C137" s="12"/>
      <c r="D137" s="12"/>
      <c r="E137" s="12"/>
      <c r="F137" s="12"/>
    </row>
    <row r="138" spans="1:6" x14ac:dyDescent="0.3">
      <c r="A138" s="9"/>
      <c r="B138" s="9"/>
      <c r="C138" s="12"/>
      <c r="D138" s="12"/>
      <c r="E138" s="12"/>
      <c r="F138" s="12"/>
    </row>
    <row r="139" spans="1:6" x14ac:dyDescent="0.3">
      <c r="A139" s="9"/>
      <c r="B139" s="9"/>
      <c r="C139" s="12"/>
      <c r="D139" s="12"/>
      <c r="E139" s="12"/>
      <c r="F139" s="12"/>
    </row>
    <row r="140" spans="1:6" x14ac:dyDescent="0.3">
      <c r="A140" s="9"/>
      <c r="B140" s="9"/>
      <c r="C140" s="12"/>
      <c r="D140" s="12"/>
      <c r="E140" s="12"/>
      <c r="F140" s="12"/>
    </row>
    <row r="141" spans="1:6" ht="44.25" customHeight="1" x14ac:dyDescent="0.3">
      <c r="A141" s="9"/>
      <c r="B141" s="9"/>
      <c r="C141" s="12"/>
      <c r="D141" s="12"/>
      <c r="E141" s="12"/>
      <c r="F141" s="12"/>
    </row>
    <row r="142" spans="1:6" ht="27.75" customHeight="1" x14ac:dyDescent="0.3">
      <c r="A142" s="9"/>
      <c r="B142" s="9"/>
      <c r="C142" s="12"/>
      <c r="D142" s="12"/>
      <c r="E142" s="12"/>
      <c r="F142" s="12"/>
    </row>
    <row r="143" spans="1:6" ht="63.75" customHeight="1" x14ac:dyDescent="0.3">
      <c r="A143" s="9"/>
      <c r="B143" s="9"/>
      <c r="C143" s="12"/>
      <c r="D143" s="12"/>
      <c r="E143" s="12"/>
      <c r="F143" s="12"/>
    </row>
    <row r="144" spans="1:6" x14ac:dyDescent="0.3">
      <c r="A144" s="9"/>
      <c r="B144" s="9"/>
      <c r="C144" s="12"/>
      <c r="D144" s="12"/>
      <c r="E144" s="12"/>
      <c r="F144" s="12"/>
    </row>
    <row r="145" spans="1:6" x14ac:dyDescent="0.3">
      <c r="A145" s="9"/>
      <c r="B145" s="9"/>
      <c r="C145" s="12"/>
      <c r="D145" s="12"/>
      <c r="E145" s="12"/>
      <c r="F145" s="12"/>
    </row>
    <row r="146" spans="1:6" x14ac:dyDescent="0.3">
      <c r="A146" s="9"/>
      <c r="B146" s="9"/>
      <c r="C146" s="12"/>
      <c r="D146" s="12"/>
      <c r="E146" s="12"/>
      <c r="F146" s="12"/>
    </row>
    <row r="147" spans="1:6" x14ac:dyDescent="0.3">
      <c r="A147" s="9"/>
      <c r="B147" s="9"/>
      <c r="C147" s="12"/>
      <c r="D147" s="12"/>
      <c r="E147" s="12"/>
      <c r="F147" s="12"/>
    </row>
    <row r="148" spans="1:6" x14ac:dyDescent="0.3">
      <c r="A148" s="9"/>
      <c r="B148" s="9"/>
      <c r="C148" s="12"/>
      <c r="D148" s="12"/>
      <c r="E148" s="12"/>
      <c r="F148" s="12"/>
    </row>
    <row r="149" spans="1:6" x14ac:dyDescent="0.3">
      <c r="A149" s="9"/>
      <c r="B149" s="9"/>
      <c r="C149" s="12"/>
      <c r="D149" s="12"/>
      <c r="E149" s="12"/>
      <c r="F149" s="12"/>
    </row>
    <row r="150" spans="1:6" x14ac:dyDescent="0.3">
      <c r="A150" s="9"/>
      <c r="B150" s="9"/>
      <c r="C150" s="12"/>
      <c r="D150" s="12"/>
      <c r="E150" s="12"/>
      <c r="F150" s="12"/>
    </row>
    <row r="151" spans="1:6" x14ac:dyDescent="0.3">
      <c r="A151" s="9"/>
      <c r="B151" s="9"/>
      <c r="C151" s="12"/>
      <c r="D151" s="12"/>
      <c r="E151" s="12"/>
      <c r="F151" s="12"/>
    </row>
    <row r="152" spans="1:6" x14ac:dyDescent="0.3">
      <c r="A152" s="9"/>
      <c r="B152" s="9"/>
      <c r="C152" s="12"/>
      <c r="D152" s="12"/>
      <c r="E152" s="12"/>
      <c r="F152" s="12"/>
    </row>
    <row r="153" spans="1:6" s="14" customFormat="1" ht="21" customHeight="1" x14ac:dyDescent="0.3">
      <c r="A153" s="9"/>
      <c r="B153" s="9"/>
      <c r="C153" s="12"/>
      <c r="D153" s="12"/>
      <c r="E153" s="12"/>
      <c r="F153" s="12"/>
    </row>
    <row r="154" spans="1:6" s="14" customFormat="1" ht="21" customHeight="1" x14ac:dyDescent="0.3">
      <c r="A154" s="9"/>
      <c r="B154" s="9"/>
      <c r="C154" s="12"/>
      <c r="D154" s="12"/>
      <c r="E154" s="12"/>
      <c r="F154" s="12"/>
    </row>
    <row r="155" spans="1:6" s="14" customFormat="1" ht="21" customHeight="1" x14ac:dyDescent="0.3">
      <c r="A155" s="9"/>
      <c r="B155" s="9"/>
      <c r="C155" s="12"/>
      <c r="D155" s="12"/>
      <c r="E155" s="12"/>
      <c r="F155" s="12"/>
    </row>
    <row r="156" spans="1:6" s="15" customFormat="1" ht="23.25" customHeight="1" x14ac:dyDescent="0.2">
      <c r="A156" s="9"/>
      <c r="B156" s="9"/>
      <c r="C156" s="12"/>
      <c r="D156" s="12"/>
      <c r="E156" s="12"/>
      <c r="F156" s="12"/>
    </row>
    <row r="157" spans="1:6" ht="19.5" customHeight="1" x14ac:dyDescent="0.3">
      <c r="A157" s="9"/>
      <c r="B157" s="9"/>
      <c r="C157" s="12"/>
      <c r="D157" s="12"/>
      <c r="E157" s="12"/>
      <c r="F157" s="12"/>
    </row>
    <row r="158" spans="1:6" ht="19.5" customHeight="1" x14ac:dyDescent="0.3">
      <c r="A158" s="9"/>
      <c r="B158" s="9"/>
      <c r="C158" s="12"/>
      <c r="D158" s="12"/>
      <c r="E158" s="12"/>
      <c r="F158" s="12"/>
    </row>
    <row r="159" spans="1:6" ht="19.5" customHeight="1" x14ac:dyDescent="0.3">
      <c r="A159" s="9"/>
      <c r="B159" s="9"/>
      <c r="C159" s="12"/>
      <c r="D159" s="12"/>
      <c r="E159" s="12"/>
      <c r="F159" s="12"/>
    </row>
    <row r="160" spans="1:6" ht="19.5" customHeight="1" x14ac:dyDescent="0.3"/>
    <row r="161" spans="2:6" ht="19.5" customHeight="1" x14ac:dyDescent="0.3">
      <c r="B161" s="16"/>
      <c r="D161" s="16"/>
      <c r="E161" s="16"/>
      <c r="F161" s="1"/>
    </row>
    <row r="162" spans="2:6" ht="19.5" customHeight="1" x14ac:dyDescent="0.3">
      <c r="F162" s="1"/>
    </row>
    <row r="163" spans="2:6" ht="19.5" customHeight="1" x14ac:dyDescent="0.3">
      <c r="F163" s="1"/>
    </row>
    <row r="164" spans="2:6" ht="19.5" customHeight="1" x14ac:dyDescent="0.3">
      <c r="F164" s="1"/>
    </row>
    <row r="165" spans="2:6" ht="19.5" customHeight="1" x14ac:dyDescent="0.3">
      <c r="F165" s="1"/>
    </row>
    <row r="166" spans="2:6" ht="19.5" customHeight="1" x14ac:dyDescent="0.3">
      <c r="F166" s="1"/>
    </row>
    <row r="167" spans="2:6" ht="19.5" customHeight="1" x14ac:dyDescent="0.3">
      <c r="F167" s="1"/>
    </row>
    <row r="168" spans="2:6" ht="19.5" customHeight="1" x14ac:dyDescent="0.3">
      <c r="F168" s="1"/>
    </row>
    <row r="169" spans="2:6" ht="19.5" customHeight="1" x14ac:dyDescent="0.3">
      <c r="F169" s="1"/>
    </row>
    <row r="170" spans="2:6" ht="19.5" customHeight="1" x14ac:dyDescent="0.3">
      <c r="F170" s="1"/>
    </row>
    <row r="171" spans="2:6" ht="19.5" customHeight="1" x14ac:dyDescent="0.3">
      <c r="F171" s="1"/>
    </row>
    <row r="172" spans="2:6" ht="19.5" customHeight="1" x14ac:dyDescent="0.3">
      <c r="F172" s="1"/>
    </row>
    <row r="173" spans="2:6" ht="19.5" customHeight="1" x14ac:dyDescent="0.3">
      <c r="F173" s="1"/>
    </row>
    <row r="174" spans="2:6" ht="19.5" customHeight="1" x14ac:dyDescent="0.3">
      <c r="F174" s="1"/>
    </row>
    <row r="175" spans="2:6" ht="19.5" customHeight="1" x14ac:dyDescent="0.3">
      <c r="F175" s="1"/>
    </row>
    <row r="176" spans="2:6" ht="19.5" customHeight="1" x14ac:dyDescent="0.3">
      <c r="F176" s="1"/>
    </row>
    <row r="177" spans="3:6" ht="19.5" customHeight="1" x14ac:dyDescent="0.3">
      <c r="C177" s="1"/>
      <c r="D177" s="1"/>
      <c r="E177" s="1"/>
      <c r="F177" s="1"/>
    </row>
    <row r="178" spans="3:6" ht="19.5" customHeight="1" x14ac:dyDescent="0.3">
      <c r="C178" s="1"/>
      <c r="D178" s="1"/>
      <c r="E178" s="1"/>
      <c r="F178" s="1"/>
    </row>
    <row r="179" spans="3:6" ht="19.5" customHeight="1" x14ac:dyDescent="0.3">
      <c r="C179" s="1"/>
      <c r="D179" s="1"/>
      <c r="E179" s="1"/>
      <c r="F179" s="1"/>
    </row>
    <row r="180" spans="3:6" ht="19.5" customHeight="1" x14ac:dyDescent="0.3">
      <c r="C180" s="1"/>
      <c r="D180" s="1"/>
      <c r="E180" s="1"/>
      <c r="F180" s="1"/>
    </row>
    <row r="182" spans="3:6" ht="19.5" customHeight="1" x14ac:dyDescent="0.3">
      <c r="C182" s="1"/>
      <c r="D182" s="1"/>
      <c r="E182" s="1"/>
      <c r="F182" s="1"/>
    </row>
    <row r="183" spans="3:6" ht="19.5" customHeight="1" x14ac:dyDescent="0.3">
      <c r="C183" s="1"/>
      <c r="D183" s="1"/>
      <c r="E183" s="1"/>
      <c r="F183" s="1"/>
    </row>
    <row r="184" spans="3:6" ht="19.5" customHeight="1" x14ac:dyDescent="0.3">
      <c r="C184" s="1"/>
      <c r="D184" s="1"/>
      <c r="E184" s="1"/>
      <c r="F184" s="1"/>
    </row>
    <row r="185" spans="3:6" ht="19.5" customHeight="1" x14ac:dyDescent="0.3">
      <c r="C185" s="1"/>
      <c r="D185" s="1"/>
      <c r="E185" s="1"/>
      <c r="F185" s="1"/>
    </row>
    <row r="186" spans="3:6" ht="19.5" customHeight="1" x14ac:dyDescent="0.3">
      <c r="C186" s="1"/>
      <c r="D186" s="1"/>
      <c r="E186" s="1"/>
      <c r="F186" s="1"/>
    </row>
    <row r="187" spans="3:6" ht="19.5" customHeight="1" x14ac:dyDescent="0.3">
      <c r="C187" s="1"/>
      <c r="D187" s="1"/>
      <c r="E187" s="1"/>
      <c r="F187" s="1"/>
    </row>
    <row r="188" spans="3:6" ht="19.5" customHeight="1" x14ac:dyDescent="0.3">
      <c r="C188" s="1"/>
      <c r="D188" s="1"/>
      <c r="E188" s="1"/>
      <c r="F188" s="1"/>
    </row>
    <row r="189" spans="3:6" ht="19.5" customHeight="1" x14ac:dyDescent="0.3">
      <c r="C189" s="1"/>
      <c r="D189" s="1"/>
      <c r="E189" s="1"/>
      <c r="F189" s="1"/>
    </row>
    <row r="190" spans="3:6" ht="19.5" customHeight="1" x14ac:dyDescent="0.3">
      <c r="C190" s="1"/>
      <c r="D190" s="1"/>
      <c r="E190" s="1"/>
      <c r="F190" s="1"/>
    </row>
    <row r="191" spans="3:6" ht="19.5" customHeight="1" x14ac:dyDescent="0.3">
      <c r="C191" s="1"/>
      <c r="D191" s="1"/>
      <c r="E191" s="1"/>
      <c r="F191" s="1"/>
    </row>
    <row r="192" spans="3:6" ht="19.5" customHeight="1" x14ac:dyDescent="0.3">
      <c r="C192" s="1"/>
      <c r="D192" s="1"/>
      <c r="E192" s="1"/>
      <c r="F192" s="1"/>
    </row>
    <row r="193" spans="3:6" ht="19.5" customHeight="1" x14ac:dyDescent="0.3">
      <c r="C193" s="1"/>
      <c r="D193" s="1"/>
      <c r="E193" s="1"/>
      <c r="F193" s="1"/>
    </row>
    <row r="194" spans="3:6" ht="19.5" customHeight="1" x14ac:dyDescent="0.3">
      <c r="C194" s="1"/>
      <c r="D194" s="1"/>
      <c r="E194" s="1"/>
      <c r="F194" s="1"/>
    </row>
    <row r="195" spans="3:6" ht="19.5" customHeight="1" x14ac:dyDescent="0.3">
      <c r="C195" s="1"/>
      <c r="D195" s="1"/>
      <c r="E195" s="1"/>
      <c r="F195" s="1"/>
    </row>
    <row r="196" spans="3:6" ht="19.5" customHeight="1" x14ac:dyDescent="0.3">
      <c r="C196" s="1"/>
      <c r="D196" s="1"/>
      <c r="E196" s="1"/>
      <c r="F196" s="1"/>
    </row>
    <row r="197" spans="3:6" ht="19.5" customHeight="1" x14ac:dyDescent="0.3">
      <c r="C197" s="1"/>
      <c r="D197" s="1"/>
      <c r="E197" s="1"/>
      <c r="F197" s="1"/>
    </row>
    <row r="198" spans="3:6" ht="19.5" customHeight="1" x14ac:dyDescent="0.3">
      <c r="C198" s="1"/>
      <c r="D198" s="1"/>
      <c r="E198" s="1"/>
      <c r="F198" s="1"/>
    </row>
    <row r="199" spans="3:6" ht="19.5" customHeight="1" x14ac:dyDescent="0.3">
      <c r="C199" s="1"/>
      <c r="D199" s="1"/>
      <c r="E199" s="1"/>
      <c r="F199" s="1"/>
    </row>
    <row r="200" spans="3:6" ht="19.5" customHeight="1" x14ac:dyDescent="0.3">
      <c r="C200" s="1"/>
      <c r="D200" s="1"/>
      <c r="E200" s="1"/>
      <c r="F200" s="1"/>
    </row>
    <row r="201" spans="3:6" ht="19.5" customHeight="1" x14ac:dyDescent="0.3">
      <c r="C201" s="1"/>
      <c r="D201" s="1"/>
      <c r="E201" s="1"/>
      <c r="F201" s="1"/>
    </row>
    <row r="202" spans="3:6" ht="19.5" customHeight="1" x14ac:dyDescent="0.3">
      <c r="C202" s="1"/>
      <c r="D202" s="1"/>
      <c r="E202" s="1"/>
      <c r="F202" s="1"/>
    </row>
    <row r="203" spans="3:6" ht="19.5" customHeight="1" x14ac:dyDescent="0.3">
      <c r="C203" s="1"/>
      <c r="D203" s="1"/>
      <c r="E203" s="1"/>
      <c r="F203" s="1"/>
    </row>
    <row r="204" spans="3:6" ht="19.5" customHeight="1" x14ac:dyDescent="0.3">
      <c r="C204" s="1"/>
      <c r="D204" s="1"/>
      <c r="E204" s="1"/>
      <c r="F204" s="1"/>
    </row>
    <row r="205" spans="3:6" ht="19.5" customHeight="1" x14ac:dyDescent="0.3">
      <c r="C205" s="1"/>
      <c r="D205" s="1"/>
      <c r="E205" s="1"/>
      <c r="F205" s="1"/>
    </row>
    <row r="210" spans="3:6" ht="59.25" customHeight="1" x14ac:dyDescent="0.3">
      <c r="C210" s="1"/>
      <c r="D210" s="1"/>
      <c r="E210" s="1"/>
      <c r="F210" s="1"/>
    </row>
    <row r="215" spans="3:6" ht="229.5" hidden="1" customHeight="1" x14ac:dyDescent="0.3">
      <c r="C215" s="1"/>
      <c r="D215" s="1"/>
      <c r="E215" s="1"/>
      <c r="F215" s="1"/>
    </row>
    <row r="224" spans="3:6" ht="20.25" customHeight="1" x14ac:dyDescent="0.3">
      <c r="C224" s="1"/>
      <c r="D224" s="1"/>
      <c r="E224" s="1"/>
      <c r="F224" s="1"/>
    </row>
    <row r="225" spans="3:6" ht="229.5" hidden="1" customHeight="1" x14ac:dyDescent="0.3">
      <c r="C225" s="1"/>
      <c r="D225" s="1"/>
      <c r="E225" s="1"/>
      <c r="F225" s="1"/>
    </row>
    <row r="226" spans="3:6" ht="229.5" hidden="1" customHeight="1" x14ac:dyDescent="0.3">
      <c r="C226" s="1"/>
      <c r="D226" s="1"/>
      <c r="E226" s="1"/>
      <c r="F226" s="1"/>
    </row>
    <row r="227" spans="3:6" ht="19.5" customHeight="1" x14ac:dyDescent="0.3">
      <c r="C227" s="1"/>
      <c r="D227" s="1"/>
      <c r="E227" s="1"/>
      <c r="F227" s="1"/>
    </row>
    <row r="228" spans="3:6" ht="19.5" customHeight="1" x14ac:dyDescent="0.3">
      <c r="C228" s="1"/>
      <c r="D228" s="1"/>
      <c r="E228" s="1"/>
      <c r="F228" s="1"/>
    </row>
    <row r="229" spans="3:6" ht="19.5" customHeight="1" x14ac:dyDescent="0.3">
      <c r="C229" s="1"/>
      <c r="D229" s="1"/>
      <c r="E229" s="1"/>
      <c r="F229" s="1"/>
    </row>
    <row r="230" spans="3:6" ht="19.5" customHeight="1" x14ac:dyDescent="0.3">
      <c r="C230" s="1"/>
      <c r="D230" s="1"/>
      <c r="E230" s="1"/>
      <c r="F230" s="1"/>
    </row>
    <row r="231" spans="3:6" ht="19.5" customHeight="1" x14ac:dyDescent="0.3">
      <c r="C231" s="1"/>
      <c r="D231" s="1"/>
      <c r="E231" s="1"/>
      <c r="F231" s="1"/>
    </row>
    <row r="232" spans="3:6" ht="19.5" customHeight="1" x14ac:dyDescent="0.3">
      <c r="C232" s="1"/>
      <c r="D232" s="1"/>
      <c r="E232" s="1"/>
      <c r="F232" s="1"/>
    </row>
    <row r="233" spans="3:6" ht="19.5" customHeight="1" x14ac:dyDescent="0.3">
      <c r="C233" s="1"/>
      <c r="D233" s="1"/>
      <c r="E233" s="1"/>
      <c r="F233" s="1"/>
    </row>
    <row r="234" spans="3:6" ht="19.5" customHeight="1" x14ac:dyDescent="0.3">
      <c r="C234" s="1"/>
      <c r="D234" s="1"/>
      <c r="E234" s="1"/>
      <c r="F234" s="1"/>
    </row>
    <row r="235" spans="3:6" ht="19.5" customHeight="1" x14ac:dyDescent="0.3">
      <c r="C235" s="1"/>
      <c r="D235" s="1"/>
      <c r="E235" s="1"/>
      <c r="F235" s="1"/>
    </row>
    <row r="236" spans="3:6" ht="19.5" customHeight="1" x14ac:dyDescent="0.3">
      <c r="C236" s="1"/>
      <c r="D236" s="1"/>
      <c r="E236" s="1"/>
      <c r="F236" s="1"/>
    </row>
    <row r="237" spans="3:6" ht="19.5" customHeight="1" x14ac:dyDescent="0.3">
      <c r="C237" s="1"/>
      <c r="D237" s="1"/>
      <c r="E237" s="1"/>
      <c r="F237" s="1"/>
    </row>
    <row r="238" spans="3:6" ht="19.5" customHeight="1" x14ac:dyDescent="0.3">
      <c r="C238" s="1"/>
      <c r="D238" s="1"/>
      <c r="E238" s="1"/>
      <c r="F238" s="1"/>
    </row>
    <row r="239" spans="3:6" ht="19.5" customHeight="1" x14ac:dyDescent="0.3">
      <c r="C239" s="1"/>
      <c r="D239" s="1"/>
      <c r="E239" s="1"/>
      <c r="F239" s="1"/>
    </row>
    <row r="240" spans="3:6" ht="19.5" customHeight="1" x14ac:dyDescent="0.3">
      <c r="C240" s="1"/>
      <c r="D240" s="1"/>
      <c r="E240" s="1"/>
      <c r="F240" s="1"/>
    </row>
    <row r="241" spans="3:6" ht="19.5" customHeight="1" x14ac:dyDescent="0.3">
      <c r="C241" s="1"/>
      <c r="D241" s="1"/>
      <c r="E241" s="1"/>
      <c r="F241" s="1"/>
    </row>
    <row r="242" spans="3:6" ht="19.5" customHeight="1" x14ac:dyDescent="0.3">
      <c r="C242" s="1"/>
      <c r="D242" s="1"/>
      <c r="E242" s="1"/>
      <c r="F242" s="1"/>
    </row>
    <row r="243" spans="3:6" ht="19.5" customHeight="1" x14ac:dyDescent="0.3">
      <c r="C243" s="1"/>
      <c r="D243" s="1"/>
      <c r="E243" s="1"/>
      <c r="F243" s="1"/>
    </row>
    <row r="244" spans="3:6" ht="19.5" customHeight="1" x14ac:dyDescent="0.3">
      <c r="C244" s="1"/>
      <c r="D244" s="1"/>
      <c r="E244" s="1"/>
      <c r="F244" s="1"/>
    </row>
    <row r="245" spans="3:6" ht="19.5" customHeight="1" x14ac:dyDescent="0.3">
      <c r="C245" s="1"/>
      <c r="D245" s="1"/>
      <c r="E245" s="1"/>
      <c r="F245" s="1"/>
    </row>
    <row r="246" spans="3:6" ht="19.5" customHeight="1" x14ac:dyDescent="0.3">
      <c r="C246" s="1"/>
      <c r="D246" s="1"/>
      <c r="E246" s="1"/>
      <c r="F246" s="1"/>
    </row>
    <row r="247" spans="3:6" ht="19.5" customHeight="1" x14ac:dyDescent="0.3">
      <c r="C247" s="1"/>
      <c r="D247" s="1"/>
      <c r="E247" s="1"/>
      <c r="F247" s="1"/>
    </row>
    <row r="248" spans="3:6" ht="19.5" customHeight="1" x14ac:dyDescent="0.3">
      <c r="C248" s="1"/>
      <c r="D248" s="1"/>
      <c r="E248" s="1"/>
      <c r="F248" s="1"/>
    </row>
    <row r="249" spans="3:6" ht="19.5" customHeight="1" x14ac:dyDescent="0.3">
      <c r="C249" s="1"/>
      <c r="D249" s="1"/>
      <c r="E249" s="1"/>
      <c r="F249" s="1"/>
    </row>
    <row r="250" spans="3:6" ht="19.5" customHeight="1" x14ac:dyDescent="0.3">
      <c r="C250" s="1"/>
      <c r="D250" s="1"/>
      <c r="E250" s="1"/>
      <c r="F250" s="1"/>
    </row>
    <row r="251" spans="3:6" ht="39.75" customHeight="1" x14ac:dyDescent="0.3">
      <c r="C251" s="1"/>
      <c r="D251" s="1"/>
      <c r="E251" s="1"/>
      <c r="F251" s="1"/>
    </row>
    <row r="252" spans="3:6" ht="19.5" customHeight="1" x14ac:dyDescent="0.3">
      <c r="C252" s="1"/>
      <c r="D252" s="1"/>
      <c r="E252" s="1"/>
      <c r="F252" s="1"/>
    </row>
    <row r="253" spans="3:6" ht="19.5" customHeight="1" x14ac:dyDescent="0.3">
      <c r="C253" s="1"/>
      <c r="D253" s="1"/>
      <c r="E253" s="1"/>
      <c r="F253" s="1"/>
    </row>
    <row r="254" spans="3:6" ht="19.5" customHeight="1" x14ac:dyDescent="0.3">
      <c r="C254" s="1"/>
      <c r="D254" s="1"/>
      <c r="E254" s="1"/>
      <c r="F254" s="1"/>
    </row>
    <row r="255" spans="3:6" ht="19.5" customHeight="1" x14ac:dyDescent="0.3">
      <c r="C255" s="1"/>
      <c r="D255" s="1"/>
      <c r="E255" s="1"/>
      <c r="F255" s="1"/>
    </row>
    <row r="256" spans="3:6" ht="19.5" customHeight="1" x14ac:dyDescent="0.3">
      <c r="C256" s="1"/>
      <c r="D256" s="1"/>
      <c r="E256" s="1"/>
      <c r="F256" s="1"/>
    </row>
    <row r="257" spans="3:6" ht="19.5" customHeight="1" x14ac:dyDescent="0.3">
      <c r="C257" s="1"/>
      <c r="D257" s="1"/>
      <c r="E257" s="1"/>
      <c r="F257" s="1"/>
    </row>
    <row r="258" spans="3:6" ht="19.5" customHeight="1" x14ac:dyDescent="0.3">
      <c r="C258" s="1"/>
      <c r="D258" s="1"/>
      <c r="E258" s="1"/>
      <c r="F258" s="1"/>
    </row>
    <row r="259" spans="3:6" ht="19.5" customHeight="1" x14ac:dyDescent="0.3">
      <c r="C259" s="1"/>
      <c r="D259" s="1"/>
      <c r="E259" s="1"/>
      <c r="F259" s="1"/>
    </row>
    <row r="260" spans="3:6" ht="19.5" customHeight="1" x14ac:dyDescent="0.3">
      <c r="C260" s="1"/>
      <c r="D260" s="1"/>
      <c r="E260" s="1"/>
      <c r="F260" s="1"/>
    </row>
    <row r="261" spans="3:6" ht="19.5" customHeight="1" x14ac:dyDescent="0.3">
      <c r="C261" s="1"/>
      <c r="D261" s="1"/>
      <c r="E261" s="1"/>
      <c r="F261" s="1"/>
    </row>
    <row r="262" spans="3:6" ht="19.5" customHeight="1" x14ac:dyDescent="0.3">
      <c r="C262" s="1"/>
      <c r="D262" s="1"/>
      <c r="E262" s="1"/>
      <c r="F262" s="1"/>
    </row>
    <row r="263" spans="3:6" ht="19.5" customHeight="1" x14ac:dyDescent="0.3">
      <c r="C263" s="1"/>
      <c r="D263" s="1"/>
      <c r="E263" s="1"/>
      <c r="F263" s="1"/>
    </row>
    <row r="264" spans="3:6" ht="19.5" customHeight="1" x14ac:dyDescent="0.3">
      <c r="C264" s="1"/>
      <c r="D264" s="1"/>
      <c r="E264" s="1"/>
      <c r="F264" s="1"/>
    </row>
    <row r="265" spans="3:6" ht="19.5" customHeight="1" x14ac:dyDescent="0.3">
      <c r="C265" s="1"/>
      <c r="D265" s="1"/>
      <c r="E265" s="1"/>
      <c r="F265" s="1"/>
    </row>
    <row r="266" spans="3:6" ht="19.5" customHeight="1" x14ac:dyDescent="0.3">
      <c r="C266" s="1"/>
      <c r="D266" s="1"/>
      <c r="E266" s="1"/>
      <c r="F266" s="1"/>
    </row>
    <row r="267" spans="3:6" ht="19.5" customHeight="1" x14ac:dyDescent="0.3">
      <c r="C267" s="1"/>
      <c r="D267" s="1"/>
      <c r="E267" s="1"/>
      <c r="F267" s="1"/>
    </row>
    <row r="268" spans="3:6" ht="19.5" customHeight="1" x14ac:dyDescent="0.3">
      <c r="C268" s="1"/>
      <c r="D268" s="1"/>
      <c r="E268" s="1"/>
      <c r="F268" s="1"/>
    </row>
    <row r="269" spans="3:6" ht="19.5" customHeight="1" x14ac:dyDescent="0.3">
      <c r="C269" s="1"/>
      <c r="D269" s="1"/>
      <c r="E269" s="1"/>
      <c r="F269" s="1"/>
    </row>
    <row r="270" spans="3:6" ht="19.5" customHeight="1" x14ac:dyDescent="0.3">
      <c r="C270" s="1"/>
      <c r="D270" s="1"/>
      <c r="E270" s="1"/>
      <c r="F270" s="1"/>
    </row>
    <row r="271" spans="3:6" ht="19.5" customHeight="1" x14ac:dyDescent="0.3">
      <c r="C271" s="1"/>
      <c r="D271" s="1"/>
      <c r="E271" s="1"/>
      <c r="F271" s="1"/>
    </row>
    <row r="272" spans="3:6" ht="19.5" customHeight="1" x14ac:dyDescent="0.3">
      <c r="C272" s="1"/>
      <c r="D272" s="1"/>
      <c r="E272" s="1"/>
      <c r="F272" s="1"/>
    </row>
    <row r="273" spans="3:6" ht="19.5" customHeight="1" x14ac:dyDescent="0.3">
      <c r="C273" s="1"/>
      <c r="D273" s="1"/>
      <c r="E273" s="1"/>
      <c r="F273" s="1"/>
    </row>
    <row r="274" spans="3:6" ht="19.5" customHeight="1" x14ac:dyDescent="0.3">
      <c r="C274" s="1"/>
      <c r="D274" s="1"/>
      <c r="E274" s="1"/>
      <c r="F274" s="1"/>
    </row>
    <row r="275" spans="3:6" ht="19.5" customHeight="1" x14ac:dyDescent="0.3">
      <c r="C275" s="1"/>
      <c r="D275" s="1"/>
      <c r="E275" s="1"/>
      <c r="F275" s="1"/>
    </row>
    <row r="276" spans="3:6" ht="39.75" customHeight="1" x14ac:dyDescent="0.3">
      <c r="C276" s="1"/>
      <c r="D276" s="1"/>
      <c r="E276" s="1"/>
      <c r="F276" s="1"/>
    </row>
    <row r="277" spans="3:6" ht="19.5" customHeight="1" x14ac:dyDescent="0.3">
      <c r="C277" s="1"/>
      <c r="D277" s="1"/>
      <c r="E277" s="1"/>
      <c r="F277" s="1"/>
    </row>
    <row r="278" spans="3:6" ht="19.5" customHeight="1" x14ac:dyDescent="0.3">
      <c r="C278" s="1"/>
      <c r="D278" s="1"/>
      <c r="E278" s="1"/>
      <c r="F278" s="1"/>
    </row>
    <row r="279" spans="3:6" ht="19.5" customHeight="1" x14ac:dyDescent="0.3">
      <c r="C279" s="1"/>
      <c r="D279" s="1"/>
      <c r="E279" s="1"/>
      <c r="F279" s="1"/>
    </row>
    <row r="280" spans="3:6" ht="19.5" customHeight="1" x14ac:dyDescent="0.3">
      <c r="C280" s="1"/>
      <c r="D280" s="1"/>
      <c r="E280" s="1"/>
      <c r="F280" s="1"/>
    </row>
    <row r="281" spans="3:6" ht="19.5" customHeight="1" x14ac:dyDescent="0.3">
      <c r="C281" s="1"/>
      <c r="D281" s="1"/>
      <c r="E281" s="1"/>
      <c r="F281" s="1"/>
    </row>
    <row r="282" spans="3:6" ht="19.5" customHeight="1" x14ac:dyDescent="0.3">
      <c r="C282" s="1"/>
      <c r="D282" s="1"/>
      <c r="E282" s="1"/>
      <c r="F282" s="1"/>
    </row>
    <row r="283" spans="3:6" ht="19.5" customHeight="1" x14ac:dyDescent="0.3">
      <c r="C283" s="1"/>
      <c r="D283" s="1"/>
      <c r="E283" s="1"/>
      <c r="F283" s="1"/>
    </row>
    <row r="284" spans="3:6" ht="19.5" customHeight="1" x14ac:dyDescent="0.3">
      <c r="C284" s="1"/>
      <c r="D284" s="1"/>
      <c r="E284" s="1"/>
      <c r="F284" s="1"/>
    </row>
    <row r="285" spans="3:6" ht="19.5" customHeight="1" x14ac:dyDescent="0.3">
      <c r="C285" s="1"/>
      <c r="D285" s="1"/>
      <c r="E285" s="1"/>
      <c r="F285" s="1"/>
    </row>
    <row r="286" spans="3:6" ht="19.5" customHeight="1" x14ac:dyDescent="0.3">
      <c r="C286" s="1"/>
      <c r="D286" s="1"/>
      <c r="E286" s="1"/>
      <c r="F286" s="1"/>
    </row>
    <row r="287" spans="3:6" ht="19.5" customHeight="1" x14ac:dyDescent="0.3">
      <c r="C287" s="1"/>
      <c r="D287" s="1"/>
      <c r="E287" s="1"/>
      <c r="F287" s="1"/>
    </row>
    <row r="288" spans="3:6" ht="19.5" customHeight="1" x14ac:dyDescent="0.3">
      <c r="C288" s="1"/>
      <c r="D288" s="1"/>
      <c r="E288" s="1"/>
      <c r="F288" s="1"/>
    </row>
    <row r="289" spans="3:6" ht="75.75" customHeight="1" x14ac:dyDescent="0.3">
      <c r="C289" s="1"/>
      <c r="D289" s="1"/>
      <c r="E289" s="1"/>
      <c r="F289" s="1"/>
    </row>
    <row r="292" spans="3:6" ht="115.5" customHeight="1" x14ac:dyDescent="0.3">
      <c r="C292" s="1"/>
      <c r="D292" s="1"/>
      <c r="E292" s="1"/>
      <c r="F292" s="1"/>
    </row>
    <row r="293" spans="3:6" ht="288.75" customHeight="1" x14ac:dyDescent="0.3">
      <c r="C293" s="1"/>
      <c r="D293" s="1"/>
      <c r="E293" s="1"/>
      <c r="F293" s="1"/>
    </row>
    <row r="295" spans="3:6" ht="81.75" customHeight="1" x14ac:dyDescent="0.3">
      <c r="C295" s="1"/>
      <c r="D295" s="1"/>
      <c r="E295" s="1"/>
      <c r="F295" s="1"/>
    </row>
    <row r="297" spans="3:6" ht="137.25" customHeight="1" x14ac:dyDescent="0.3">
      <c r="C297" s="1"/>
      <c r="D297" s="1"/>
      <c r="E297" s="1"/>
      <c r="F297" s="1"/>
    </row>
    <row r="300" spans="3:6" ht="57" customHeight="1" x14ac:dyDescent="0.3">
      <c r="C300" s="1"/>
      <c r="D300" s="1"/>
      <c r="E300" s="1"/>
      <c r="F300" s="1"/>
    </row>
    <row r="301" spans="3:6" ht="229.5" hidden="1" customHeight="1" x14ac:dyDescent="0.3">
      <c r="C301" s="1"/>
      <c r="D301" s="1"/>
      <c r="E301" s="1"/>
      <c r="F301" s="1"/>
    </row>
    <row r="302" spans="3:6" ht="229.5" hidden="1" customHeight="1" x14ac:dyDescent="0.3">
      <c r="C302" s="1"/>
      <c r="D302" s="1"/>
      <c r="E302" s="1"/>
      <c r="F302" s="1"/>
    </row>
    <row r="304" spans="3:6" ht="19.5" customHeight="1" x14ac:dyDescent="0.3">
      <c r="C304" s="1"/>
      <c r="D304" s="1"/>
      <c r="E304" s="1"/>
      <c r="F304" s="1"/>
    </row>
    <row r="305" spans="3:6" ht="19.5" customHeight="1" x14ac:dyDescent="0.3">
      <c r="C305" s="1"/>
      <c r="D305" s="1"/>
      <c r="E305" s="1"/>
      <c r="F305" s="1"/>
    </row>
    <row r="306" spans="3:6" ht="19.5" customHeight="1" x14ac:dyDescent="0.3">
      <c r="C306" s="1"/>
      <c r="D306" s="1"/>
      <c r="E306" s="1"/>
      <c r="F306" s="1"/>
    </row>
    <row r="307" spans="3:6" ht="19.5" customHeight="1" x14ac:dyDescent="0.3">
      <c r="C307" s="1"/>
      <c r="D307" s="1"/>
      <c r="E307" s="1"/>
      <c r="F307" s="1"/>
    </row>
    <row r="308" spans="3:6" ht="19.5" customHeight="1" x14ac:dyDescent="0.3">
      <c r="C308" s="1"/>
      <c r="D308" s="1"/>
      <c r="E308" s="1"/>
      <c r="F308" s="1"/>
    </row>
    <row r="309" spans="3:6" ht="19.5" customHeight="1" x14ac:dyDescent="0.3">
      <c r="C309" s="1"/>
      <c r="D309" s="1"/>
      <c r="E309" s="1"/>
      <c r="F309" s="1"/>
    </row>
    <row r="310" spans="3:6" ht="19.5" customHeight="1" x14ac:dyDescent="0.3">
      <c r="C310" s="1"/>
      <c r="D310" s="1"/>
      <c r="E310" s="1"/>
      <c r="F310" s="1"/>
    </row>
    <row r="311" spans="3:6" ht="19.5" customHeight="1" x14ac:dyDescent="0.3">
      <c r="C311" s="1"/>
      <c r="D311" s="1"/>
      <c r="E311" s="1"/>
      <c r="F311" s="1"/>
    </row>
    <row r="312" spans="3:6" ht="19.5" customHeight="1" x14ac:dyDescent="0.3">
      <c r="C312" s="1"/>
      <c r="D312" s="1"/>
      <c r="E312" s="1"/>
      <c r="F312" s="1"/>
    </row>
    <row r="313" spans="3:6" ht="19.5" customHeight="1" x14ac:dyDescent="0.3">
      <c r="C313" s="1"/>
      <c r="D313" s="1"/>
      <c r="E313" s="1"/>
      <c r="F313" s="1"/>
    </row>
    <row r="314" spans="3:6" ht="19.5" customHeight="1" x14ac:dyDescent="0.3">
      <c r="C314" s="1"/>
      <c r="D314" s="1"/>
      <c r="E314" s="1"/>
      <c r="F314" s="1"/>
    </row>
    <row r="315" spans="3:6" ht="19.5" customHeight="1" x14ac:dyDescent="0.3">
      <c r="C315" s="1"/>
      <c r="D315" s="1"/>
      <c r="E315" s="1"/>
      <c r="F315" s="1"/>
    </row>
    <row r="316" spans="3:6" ht="19.5" customHeight="1" x14ac:dyDescent="0.3">
      <c r="C316" s="1"/>
      <c r="D316" s="1"/>
      <c r="E316" s="1"/>
      <c r="F316" s="1"/>
    </row>
    <row r="317" spans="3:6" ht="19.5" customHeight="1" x14ac:dyDescent="0.3">
      <c r="C317" s="1"/>
      <c r="D317" s="1"/>
      <c r="E317" s="1"/>
      <c r="F317" s="1"/>
    </row>
    <row r="318" spans="3:6" ht="19.5" customHeight="1" x14ac:dyDescent="0.3">
      <c r="C318" s="1"/>
      <c r="D318" s="1"/>
      <c r="E318" s="1"/>
      <c r="F318" s="1"/>
    </row>
    <row r="319" spans="3:6" ht="19.5" customHeight="1" x14ac:dyDescent="0.3">
      <c r="C319" s="1"/>
      <c r="D319" s="1"/>
      <c r="E319" s="1"/>
      <c r="F319" s="1"/>
    </row>
    <row r="320" spans="3:6" ht="19.5" customHeight="1" x14ac:dyDescent="0.3">
      <c r="C320" s="1"/>
      <c r="D320" s="1"/>
      <c r="E320" s="1"/>
      <c r="F320" s="1"/>
    </row>
    <row r="321" spans="3:6" ht="58.5" customHeight="1" x14ac:dyDescent="0.3">
      <c r="C321" s="1"/>
      <c r="D321" s="1"/>
      <c r="E321" s="1"/>
      <c r="F321" s="1"/>
    </row>
    <row r="322" spans="3:6" ht="19.5" customHeight="1" x14ac:dyDescent="0.3">
      <c r="C322" s="1"/>
      <c r="D322" s="1"/>
      <c r="E322" s="1"/>
      <c r="F322" s="1"/>
    </row>
    <row r="323" spans="3:6" ht="19.5" customHeight="1" x14ac:dyDescent="0.3">
      <c r="C323" s="1"/>
      <c r="D323" s="1"/>
      <c r="E323" s="1"/>
      <c r="F323" s="1"/>
    </row>
    <row r="324" spans="3:6" ht="19.5" customHeight="1" x14ac:dyDescent="0.3">
      <c r="C324" s="1"/>
      <c r="D324" s="1"/>
      <c r="E324" s="1"/>
      <c r="F324" s="1"/>
    </row>
    <row r="325" spans="3:6" ht="19.5" customHeight="1" x14ac:dyDescent="0.3">
      <c r="C325" s="1"/>
      <c r="D325" s="1"/>
      <c r="E325" s="1"/>
      <c r="F325" s="1"/>
    </row>
    <row r="326" spans="3:6" ht="19.5" customHeight="1" x14ac:dyDescent="0.3">
      <c r="C326" s="1"/>
      <c r="D326" s="1"/>
      <c r="E326" s="1"/>
      <c r="F326" s="1"/>
    </row>
    <row r="327" spans="3:6" ht="19.5" customHeight="1" x14ac:dyDescent="0.3">
      <c r="C327" s="1"/>
      <c r="D327" s="1"/>
      <c r="E327" s="1"/>
      <c r="F327" s="1"/>
    </row>
    <row r="328" spans="3:6" ht="19.5" customHeight="1" x14ac:dyDescent="0.3">
      <c r="C328" s="1"/>
      <c r="D328" s="1"/>
      <c r="E328" s="1"/>
      <c r="F328" s="1"/>
    </row>
    <row r="329" spans="3:6" ht="19.5" customHeight="1" x14ac:dyDescent="0.3">
      <c r="C329" s="1"/>
      <c r="D329" s="1"/>
      <c r="E329" s="1"/>
      <c r="F329" s="1"/>
    </row>
    <row r="330" spans="3:6" ht="19.5" customHeight="1" x14ac:dyDescent="0.3">
      <c r="C330" s="1"/>
      <c r="D330" s="1"/>
      <c r="E330" s="1"/>
      <c r="F330" s="1"/>
    </row>
    <row r="331" spans="3:6" ht="19.5" customHeight="1" x14ac:dyDescent="0.3">
      <c r="C331" s="1"/>
      <c r="D331" s="1"/>
      <c r="E331" s="1"/>
      <c r="F331" s="1"/>
    </row>
    <row r="332" spans="3:6" ht="19.5" customHeight="1" x14ac:dyDescent="0.3">
      <c r="C332" s="1"/>
      <c r="D332" s="1"/>
      <c r="E332" s="1"/>
      <c r="F332" s="1"/>
    </row>
    <row r="333" spans="3:6" ht="19.5" customHeight="1" x14ac:dyDescent="0.3">
      <c r="C333" s="1"/>
      <c r="D333" s="1"/>
      <c r="E333" s="1"/>
      <c r="F333" s="1"/>
    </row>
    <row r="334" spans="3:6" ht="58.5" customHeight="1" x14ac:dyDescent="0.3">
      <c r="C334" s="1"/>
      <c r="D334" s="1"/>
      <c r="E334" s="1"/>
      <c r="F334" s="1"/>
    </row>
    <row r="335" spans="3:6" ht="19.5" customHeight="1" x14ac:dyDescent="0.3">
      <c r="C335" s="1"/>
      <c r="D335" s="1"/>
      <c r="E335" s="1"/>
      <c r="F335" s="1"/>
    </row>
    <row r="336" spans="3:6" ht="19.5" customHeight="1" x14ac:dyDescent="0.3">
      <c r="C336" s="1"/>
      <c r="D336" s="1"/>
      <c r="E336" s="1"/>
      <c r="F336" s="1"/>
    </row>
    <row r="338" spans="3:6" ht="19.5" customHeight="1" x14ac:dyDescent="0.3">
      <c r="C338" s="1"/>
      <c r="D338" s="1"/>
      <c r="E338" s="1"/>
      <c r="F338" s="1"/>
    </row>
    <row r="339" spans="3:6" ht="19.5" customHeight="1" x14ac:dyDescent="0.3">
      <c r="C339" s="1"/>
      <c r="D339" s="1"/>
      <c r="E339" s="1"/>
      <c r="F339" s="1"/>
    </row>
    <row r="340" spans="3:6" ht="19.5" customHeight="1" x14ac:dyDescent="0.3">
      <c r="C340" s="1"/>
      <c r="D340" s="1"/>
      <c r="E340" s="1"/>
      <c r="F340" s="1"/>
    </row>
    <row r="341" spans="3:6" ht="19.5" customHeight="1" x14ac:dyDescent="0.3">
      <c r="C341" s="1"/>
      <c r="D341" s="1"/>
      <c r="E341" s="1"/>
      <c r="F341" s="1"/>
    </row>
    <row r="342" spans="3:6" ht="19.5" customHeight="1" x14ac:dyDescent="0.3">
      <c r="C342" s="1"/>
      <c r="D342" s="1"/>
      <c r="E342" s="1"/>
      <c r="F342" s="1"/>
    </row>
    <row r="343" spans="3:6" ht="19.5" customHeight="1" x14ac:dyDescent="0.3">
      <c r="C343" s="1"/>
      <c r="D343" s="1"/>
      <c r="E343" s="1"/>
      <c r="F343" s="1"/>
    </row>
    <row r="344" spans="3:6" ht="19.5" customHeight="1" x14ac:dyDescent="0.3">
      <c r="C344" s="1"/>
      <c r="D344" s="1"/>
      <c r="E344" s="1"/>
      <c r="F344" s="1"/>
    </row>
    <row r="345" spans="3:6" ht="36.75" customHeight="1" x14ac:dyDescent="0.3">
      <c r="C345" s="1"/>
      <c r="D345" s="1"/>
      <c r="E345" s="1"/>
      <c r="F345" s="1"/>
    </row>
    <row r="346" spans="3:6" ht="19.5" customHeight="1" x14ac:dyDescent="0.3">
      <c r="C346" s="1"/>
      <c r="D346" s="1"/>
      <c r="E346" s="1"/>
      <c r="F346" s="1"/>
    </row>
    <row r="347" spans="3:6" ht="19.5" customHeight="1" x14ac:dyDescent="0.3">
      <c r="C347" s="1"/>
      <c r="D347" s="1"/>
      <c r="E347" s="1"/>
      <c r="F347" s="1"/>
    </row>
    <row r="348" spans="3:6" ht="36.75" customHeight="1" x14ac:dyDescent="0.3">
      <c r="C348" s="1"/>
      <c r="D348" s="1"/>
      <c r="E348" s="1"/>
      <c r="F348" s="1"/>
    </row>
    <row r="349" spans="3:6" ht="19.5" customHeight="1" x14ac:dyDescent="0.3">
      <c r="C349" s="1"/>
      <c r="D349" s="1"/>
      <c r="E349" s="1"/>
      <c r="F349" s="1"/>
    </row>
    <row r="350" spans="3:6" ht="19.5" customHeight="1" x14ac:dyDescent="0.3">
      <c r="C350" s="1"/>
      <c r="D350" s="1"/>
      <c r="E350" s="1"/>
      <c r="F350" s="1"/>
    </row>
    <row r="351" spans="3:6" ht="80.25" customHeight="1" x14ac:dyDescent="0.3">
      <c r="C351" s="1"/>
      <c r="D351" s="1"/>
      <c r="E351" s="1"/>
      <c r="F351" s="1"/>
    </row>
    <row r="352" spans="3:6" ht="19.5" customHeight="1" x14ac:dyDescent="0.3">
      <c r="C352" s="1"/>
      <c r="D352" s="1"/>
      <c r="E352" s="1"/>
      <c r="F352" s="1"/>
    </row>
    <row r="353" spans="3:6" ht="19.5" customHeight="1" x14ac:dyDescent="0.3">
      <c r="C353" s="1"/>
      <c r="D353" s="1"/>
      <c r="E353" s="1"/>
      <c r="F353" s="1"/>
    </row>
    <row r="366" spans="3:6" ht="19.5" customHeight="1" x14ac:dyDescent="0.3">
      <c r="C366" s="1"/>
      <c r="D366" s="1"/>
      <c r="E366" s="1"/>
      <c r="F366" s="1"/>
    </row>
    <row r="367" spans="3:6" ht="19.5" customHeight="1" x14ac:dyDescent="0.3">
      <c r="C367" s="1"/>
      <c r="D367" s="1"/>
      <c r="E367" s="1"/>
      <c r="F367" s="1"/>
    </row>
    <row r="368" spans="3:6" ht="19.5" customHeight="1" x14ac:dyDescent="0.3">
      <c r="C368" s="1"/>
      <c r="D368" s="1"/>
      <c r="E368" s="1"/>
      <c r="F368" s="1"/>
    </row>
    <row r="369" spans="3:6" ht="19.5" customHeight="1" x14ac:dyDescent="0.3">
      <c r="C369" s="1"/>
      <c r="D369" s="1"/>
      <c r="E369" s="1"/>
      <c r="F369" s="1"/>
    </row>
    <row r="370" spans="3:6" ht="19.5" customHeight="1" x14ac:dyDescent="0.3">
      <c r="C370" s="1"/>
      <c r="D370" s="1"/>
      <c r="E370" s="1"/>
      <c r="F370" s="1"/>
    </row>
    <row r="371" spans="3:6" ht="19.5" customHeight="1" x14ac:dyDescent="0.3">
      <c r="C371" s="1"/>
      <c r="D371" s="1"/>
      <c r="E371" s="1"/>
      <c r="F371" s="1"/>
    </row>
    <row r="373" spans="3:6" ht="19.5" customHeight="1" x14ac:dyDescent="0.3">
      <c r="C373" s="1"/>
      <c r="D373" s="1"/>
      <c r="E373" s="1"/>
      <c r="F373" s="1"/>
    </row>
    <row r="374" spans="3:6" ht="19.5" customHeight="1" x14ac:dyDescent="0.3">
      <c r="C374" s="1"/>
      <c r="D374" s="1"/>
      <c r="E374" s="1"/>
      <c r="F374" s="1"/>
    </row>
    <row r="375" spans="3:6" ht="19.5" customHeight="1" x14ac:dyDescent="0.3">
      <c r="C375" s="1"/>
      <c r="D375" s="1"/>
      <c r="E375" s="1"/>
      <c r="F375" s="1"/>
    </row>
    <row r="376" spans="3:6" ht="19.5" customHeight="1" x14ac:dyDescent="0.3">
      <c r="C376" s="1"/>
      <c r="D376" s="1"/>
      <c r="E376" s="1"/>
      <c r="F376" s="1"/>
    </row>
    <row r="377" spans="3:6" ht="19.5" customHeight="1" x14ac:dyDescent="0.3">
      <c r="C377" s="1"/>
      <c r="D377" s="1"/>
      <c r="E377" s="1"/>
      <c r="F377" s="1"/>
    </row>
    <row r="378" spans="3:6" ht="19.5" customHeight="1" x14ac:dyDescent="0.3">
      <c r="C378" s="1"/>
      <c r="D378" s="1"/>
      <c r="E378" s="1"/>
      <c r="F378" s="1"/>
    </row>
    <row r="379" spans="3:6" ht="19.5" customHeight="1" x14ac:dyDescent="0.3">
      <c r="C379" s="1"/>
      <c r="D379" s="1"/>
      <c r="E379" s="1"/>
      <c r="F379" s="1"/>
    </row>
    <row r="380" spans="3:6" ht="19.5" customHeight="1" x14ac:dyDescent="0.3">
      <c r="C380" s="1"/>
      <c r="D380" s="1"/>
      <c r="E380" s="1"/>
      <c r="F380" s="1"/>
    </row>
    <row r="381" spans="3:6" ht="19.5" customHeight="1" x14ac:dyDescent="0.3">
      <c r="C381" s="1"/>
      <c r="D381" s="1"/>
      <c r="E381" s="1"/>
      <c r="F381" s="1"/>
    </row>
    <row r="382" spans="3:6" ht="19.5" customHeight="1" x14ac:dyDescent="0.3">
      <c r="C382" s="1"/>
      <c r="D382" s="1"/>
      <c r="E382" s="1"/>
      <c r="F382" s="1"/>
    </row>
    <row r="383" spans="3:6" ht="19.5" customHeight="1" x14ac:dyDescent="0.3">
      <c r="C383" s="1"/>
      <c r="D383" s="1"/>
      <c r="E383" s="1"/>
      <c r="F383" s="1"/>
    </row>
    <row r="384" spans="3:6" ht="19.5" customHeight="1" x14ac:dyDescent="0.3">
      <c r="C384" s="1"/>
      <c r="D384" s="1"/>
      <c r="E384" s="1"/>
      <c r="F384" s="1"/>
    </row>
    <row r="385" spans="3:6" ht="19.5" customHeight="1" x14ac:dyDescent="0.3">
      <c r="C385" s="1"/>
      <c r="D385" s="1"/>
      <c r="E385" s="1"/>
      <c r="F385" s="1"/>
    </row>
    <row r="386" spans="3:6" ht="19.5" customHeight="1" x14ac:dyDescent="0.3">
      <c r="C386" s="1"/>
      <c r="D386" s="1"/>
      <c r="E386" s="1"/>
      <c r="F386" s="1"/>
    </row>
    <row r="387" spans="3:6" ht="19.5" customHeight="1" x14ac:dyDescent="0.3">
      <c r="C387" s="1"/>
      <c r="D387" s="1"/>
      <c r="E387" s="1"/>
      <c r="F387" s="1"/>
    </row>
    <row r="388" spans="3:6" ht="19.5" customHeight="1" x14ac:dyDescent="0.3">
      <c r="C388" s="1"/>
      <c r="D388" s="1"/>
      <c r="E388" s="1"/>
      <c r="F388" s="1"/>
    </row>
    <row r="389" spans="3:6" ht="19.5" customHeight="1" x14ac:dyDescent="0.3">
      <c r="C389" s="1"/>
      <c r="D389" s="1"/>
      <c r="E389" s="1"/>
      <c r="F389" s="1"/>
    </row>
    <row r="390" spans="3:6" ht="19.5" customHeight="1" x14ac:dyDescent="0.3">
      <c r="C390" s="1"/>
      <c r="D390" s="1"/>
      <c r="E390" s="1"/>
      <c r="F390" s="1"/>
    </row>
    <row r="391" spans="3:6" ht="19.5" customHeight="1" x14ac:dyDescent="0.3">
      <c r="C391" s="1"/>
      <c r="D391" s="1"/>
      <c r="E391" s="1"/>
      <c r="F391" s="1"/>
    </row>
    <row r="392" spans="3:6" ht="19.5" customHeight="1" x14ac:dyDescent="0.3">
      <c r="C392" s="1"/>
      <c r="D392" s="1"/>
      <c r="E392" s="1"/>
      <c r="F392" s="1"/>
    </row>
    <row r="393" spans="3:6" ht="19.5" customHeight="1" x14ac:dyDescent="0.3">
      <c r="C393" s="1"/>
      <c r="D393" s="1"/>
      <c r="E393" s="1"/>
      <c r="F393" s="1"/>
    </row>
    <row r="394" spans="3:6" ht="19.5" customHeight="1" x14ac:dyDescent="0.3">
      <c r="C394" s="1"/>
      <c r="D394" s="1"/>
      <c r="E394" s="1"/>
      <c r="F394" s="1"/>
    </row>
    <row r="395" spans="3:6" ht="19.5" customHeight="1" x14ac:dyDescent="0.3">
      <c r="C395" s="1"/>
      <c r="D395" s="1"/>
      <c r="E395" s="1"/>
      <c r="F395" s="1"/>
    </row>
    <row r="396" spans="3:6" ht="19.5" customHeight="1" x14ac:dyDescent="0.3">
      <c r="C396" s="1"/>
      <c r="D396" s="1"/>
      <c r="E396" s="1"/>
      <c r="F396" s="1"/>
    </row>
    <row r="397" spans="3:6" ht="49.5" customHeight="1" x14ac:dyDescent="0.3">
      <c r="C397" s="1"/>
      <c r="D397" s="1"/>
      <c r="E397" s="1"/>
      <c r="F397" s="1"/>
    </row>
    <row r="398" spans="3:6" ht="27" customHeight="1" x14ac:dyDescent="0.3">
      <c r="C398" s="1"/>
      <c r="D398" s="1"/>
      <c r="E398" s="1"/>
      <c r="F398" s="1"/>
    </row>
  </sheetData>
  <sheetProtection selectLockedCells="1" selectUnlockedCells="1"/>
  <mergeCells count="11">
    <mergeCell ref="D1:F1"/>
    <mergeCell ref="D2:F2"/>
    <mergeCell ref="D3:F3"/>
    <mergeCell ref="A4:F4"/>
    <mergeCell ref="A6:A7"/>
    <mergeCell ref="B6:B7"/>
    <mergeCell ref="C6:C7"/>
    <mergeCell ref="D6:D7"/>
    <mergeCell ref="E6:F6"/>
    <mergeCell ref="A120:B120"/>
    <mergeCell ref="E120:F120"/>
  </mergeCells>
  <pageMargins left="1.1811023622047245" right="0.39370078740157483" top="0.78740157480314965" bottom="1.1811023622047245" header="0.39370078740157483" footer="0.39370078740157483"/>
  <pageSetup paperSize="9" scale="51" firstPageNumber="0" orientation="portrait" r:id="rId1"/>
  <headerFooter differentFirst="1" alignWithMargins="0">
    <oddHeader>&amp;C&amp;"Times New Roman,обычный"&amp;16&amp;P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2019-02-22T13:33:49Z</cp:lastPrinted>
  <dcterms:created xsi:type="dcterms:W3CDTF">2015-12-11T08:22:53Z</dcterms:created>
  <dcterms:modified xsi:type="dcterms:W3CDTF">2019-02-22T13:34:15Z</dcterms:modified>
</cp:coreProperties>
</file>